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" sheetId="1" r:id="rId1"/>
    <sheet name="УО" sheetId="2" r:id="rId2"/>
    <sheet name="здравоох" sheetId="3" r:id="rId3"/>
    <sheet name="зар.пл" sheetId="4" r:id="rId4"/>
  </sheets>
  <definedNames>
    <definedName name="_xlnm.Print_Titles" localSheetId="0">'1'!$2:$3</definedName>
    <definedName name="_xlnm.Print_Area" localSheetId="0">'1'!$A$1:$I$41</definedName>
    <definedName name="_xlnm.Print_Area" localSheetId="3">'зар.пл'!$A$1:$E$23</definedName>
    <definedName name="_xlnm.Print_Area" localSheetId="2">'здравоох'!$A$1:$D$29</definedName>
    <definedName name="_xlnm.Print_Area" localSheetId="1">'УО'!$A$1:$D$52</definedName>
  </definedNames>
  <calcPr fullCalcOnLoad="1"/>
</workbook>
</file>

<file path=xl/sharedStrings.xml><?xml version="1.0" encoding="utf-8"?>
<sst xmlns="http://schemas.openxmlformats.org/spreadsheetml/2006/main" count="190" uniqueCount="138">
  <si>
    <t>№п/п</t>
  </si>
  <si>
    <t>Показатели</t>
  </si>
  <si>
    <t>Ед. изм.</t>
  </si>
  <si>
    <t>Юрьев-Польский район</t>
  </si>
  <si>
    <t>Владимирская область</t>
  </si>
  <si>
    <t>Занимаемое место в области, удельный вес, в %,
отклонение от областного уровня</t>
  </si>
  <si>
    <t xml:space="preserve">Численность населения на 01.01.соответствующего года </t>
  </si>
  <si>
    <t>чел.</t>
  </si>
  <si>
    <t>Естественная убыль населения</t>
  </si>
  <si>
    <t>Соотношение числа умерших к числу родившихся</t>
  </si>
  <si>
    <t>вычитаю из показателя прошлого года</t>
  </si>
  <si>
    <t>млн. руб.</t>
  </si>
  <si>
    <t>прошлый год в натуральных показателях выводится через проценты роста статистики</t>
  </si>
  <si>
    <t>в том числе по видам деятельности: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</si>
  <si>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</si>
  <si>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</si>
  <si>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утилизацииотходов, деятельностьпо ликвидации загрязнений</t>
  </si>
  <si>
    <t>добыча полезных ископаемых</t>
  </si>
  <si>
    <t>н/д</t>
  </si>
  <si>
    <t>Объем отгруженных товаров собственного производства крупными и средними предприятиями района в расчете на душу населения</t>
  </si>
  <si>
    <t>тыс.руб.</t>
  </si>
  <si>
    <t>КРС - всего</t>
  </si>
  <si>
    <t>голов</t>
  </si>
  <si>
    <t>в т.ч. коров</t>
  </si>
  <si>
    <t>свиней</t>
  </si>
  <si>
    <t>тонн</t>
  </si>
  <si>
    <t>в т.ч. КРС</t>
  </si>
  <si>
    <t xml:space="preserve">       свиней</t>
  </si>
  <si>
    <t>кг</t>
  </si>
  <si>
    <t>в сопоставимых ценах к соответствующему уровню предыдущего года</t>
  </si>
  <si>
    <t>%</t>
  </si>
  <si>
    <t>х</t>
  </si>
  <si>
    <t xml:space="preserve">берем с наших 2-х организаций </t>
  </si>
  <si>
    <t>кв.м общ. площади</t>
  </si>
  <si>
    <t>руб.</t>
  </si>
  <si>
    <t>тыс.тн.</t>
  </si>
  <si>
    <t>тыс.чел.</t>
  </si>
  <si>
    <t>Наименование показателя</t>
  </si>
  <si>
    <t>Всего по району</t>
  </si>
  <si>
    <t>Количество учеников в школах - всего, чел.</t>
  </si>
  <si>
    <t>в том числе:</t>
  </si>
  <si>
    <t>МО г. Юрьев - Польский</t>
  </si>
  <si>
    <t>МО Красносельское</t>
  </si>
  <si>
    <t>МО Небыловское</t>
  </si>
  <si>
    <t>МО Симское</t>
  </si>
  <si>
    <t>в том числе учащиеся 1-9 классов, чел.</t>
  </si>
  <si>
    <t>Расходы на 1 ученика в школах, тыс. руб.</t>
  </si>
  <si>
    <t>Количество детей в ДОУ, чел.</t>
  </si>
  <si>
    <t>Расходы на 1 воспитанника ДОУ, тыс. руб.</t>
  </si>
  <si>
    <t xml:space="preserve">Численность работающих в образовании - всего, чел. </t>
  </si>
  <si>
    <t>педагогический персонал - всего, чел.</t>
  </si>
  <si>
    <t>педагогический персонал в школах, чел.</t>
  </si>
  <si>
    <t>педагогический персонал в ДОУ, чел.</t>
  </si>
  <si>
    <t>Фонд оплаты труда работающих в образовании - всего, тыс. руб.</t>
  </si>
  <si>
    <t>ФОТ педагогического персонала - всего, тыс. руб.</t>
  </si>
  <si>
    <t>ФОТ педагогического персонала в школах, тыс. руб.</t>
  </si>
  <si>
    <t>ФОТ педагогического персонала в ДОУ, тыс. руб.</t>
  </si>
  <si>
    <t>Средняя заработная плата работающих в образовании - всего, руб.</t>
  </si>
  <si>
    <t>средняя заработная плата педагогического персонала - всего,  руб.</t>
  </si>
  <si>
    <t>средняя заработная плата педагогического персонала в школах, руб.</t>
  </si>
  <si>
    <t>средняя заработная плата педагогического персонала в ДОУ,  руб.</t>
  </si>
  <si>
    <t>Расходы на здравоохранение - всего, тыс. руб.</t>
  </si>
  <si>
    <t>расходы на оплату труда с начислениями, тыс. руб.</t>
  </si>
  <si>
    <t>расходы на медикаменты, тыс. руб.</t>
  </si>
  <si>
    <t>расходы на приобретение оборудования, тыс. руб.</t>
  </si>
  <si>
    <t>коммунальные расходы, тыс. руб.</t>
  </si>
  <si>
    <t>расходы на питание, тыс. руб.</t>
  </si>
  <si>
    <t>расходы на проведение ремонтных работ, тыс. руб.</t>
  </si>
  <si>
    <t>прочие расходы, тыс. руб.</t>
  </si>
  <si>
    <t>Численность работающих в системе здравоохранения - всего, чел.</t>
  </si>
  <si>
    <t>численность врачей, чел</t>
  </si>
  <si>
    <t>численность среднего медицинского персонала, чел.</t>
  </si>
  <si>
    <t>Фонд оплаты труда работающих в системе здравоохранения - всего, тыс. руб.</t>
  </si>
  <si>
    <t>Фонд оплата труда врачей, тыс. руб.</t>
  </si>
  <si>
    <t>Фонд оплаты труда среднего медицинского персонала, тыс. руб.</t>
  </si>
  <si>
    <t>Средняя заработная плата работающих в здравоохранении - всего, руб.</t>
  </si>
  <si>
    <t>Средняя заработная плата врачей, руб.</t>
  </si>
  <si>
    <t>Средняя заработная плата среднего медицинского персонала, руб.</t>
  </si>
  <si>
    <t>Количество врачей в расчете на 1000 чел. населения, чел.</t>
  </si>
  <si>
    <t>Количество среднего медицинского персонала в расчете на 1000 чел. населения, чел.</t>
  </si>
  <si>
    <t>2017 г.      (руб.)</t>
  </si>
  <si>
    <t>"+"/"-" к соответс. уровню прошлого года</t>
  </si>
  <si>
    <t>Средняя заработная плата по району - всего</t>
  </si>
  <si>
    <t>в т.ч. по видам экономической деятельности:</t>
  </si>
  <si>
    <t>СЕЛЬСКОЕ ХОЗЯЙСТВО</t>
  </si>
  <si>
    <t>ПРОМЫШЛЕННОСТЬ (ОБРАБАТЫВАЮЩИЕ ПРОИЗВОДСТВА)</t>
  </si>
  <si>
    <t xml:space="preserve">                            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</si>
  <si>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</si>
  <si>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УТИЛИЗАЦИЯ ОТХОДОВ, ДЕЯТЕЛЬНОСТЬ ПО ЛИКВИДАЦИИ ЗАГРЯЗНЕНИЙ</t>
  </si>
  <si>
    <t>ОПТОВАЯ И РОЗНИЧНАЯ ТОРГОВЛЯ</t>
  </si>
  <si>
    <t>ТРАНСПОРТИРОВКА И  И СВЯЗЬ (ТРАНСПОРТ)</t>
  </si>
  <si>
    <t>ГОСУДАРСТВЕННОЕ УПРАВЛЕНИЕ И ОБЕСПЕЧЕНИЕ ВОЕННОЙ БЕЗОПАСНОСТИ; СОЦИАЛЬНОЕ ОБЕСПЕЧЕНИЕ</t>
  </si>
  <si>
    <t xml:space="preserve">  </t>
  </si>
  <si>
    <t>КУЛЬТУРА И СПОРТ</t>
  </si>
  <si>
    <t>в % (нат.показ.)
к 2017 г.</t>
  </si>
  <si>
    <t>в % к уровню 2017 года</t>
  </si>
  <si>
    <t>Откл. в % (нат.показ.) к 2017 г.</t>
  </si>
  <si>
    <t>-11262</t>
  </si>
  <si>
    <t>2018 г.      (руб.)</t>
  </si>
  <si>
    <t>2018 г. в % к 2017 г.</t>
  </si>
  <si>
    <t>0,9</t>
  </si>
  <si>
    <t>Средняя заработная плата работников крупных и средних предприятий района
за январь-май 2018 года</t>
  </si>
  <si>
    <t>ОБРАЗОВАНИЕ (январь-май 2018г.)</t>
  </si>
  <si>
    <t>ЗДРАВООХРАНЕНИЕ И ПРЕДОСТАВЛЕНИЕ СОЦИАЛЬНЫХ УСЛУГ (январь-май 2018г.)</t>
  </si>
  <si>
    <t>Основные показатели развития отрасли здравоохранение
в январе-июне 2018 года</t>
  </si>
  <si>
    <t>врачи (январь-июнь 2018г.)</t>
  </si>
  <si>
    <t>средний мед. персонал (январь-июнь 2018г.)</t>
  </si>
  <si>
    <t>педагогический персонал в школах (январь-июнь 2018г.)</t>
  </si>
  <si>
    <t>педагогический персонал в ДОУ (январь-июнь 2018г.)</t>
  </si>
  <si>
    <t>Основные показатели развития отрасли образование за январь-июнь 2018 года</t>
  </si>
  <si>
    <t>Предварительные показатели социально-экономического развития района за январь-июнь 2018 года</t>
  </si>
  <si>
    <r>
      <t xml:space="preserve">Число родившихся за </t>
    </r>
    <r>
      <rPr>
        <b/>
        <sz val="10"/>
        <rFont val="Times New Roman"/>
        <family val="1"/>
      </rPr>
      <t>январь-июнь</t>
    </r>
  </si>
  <si>
    <r>
      <t xml:space="preserve">Число умерших за </t>
    </r>
    <r>
      <rPr>
        <b/>
        <sz val="10"/>
        <rFont val="Times New Roman"/>
        <family val="1"/>
      </rPr>
      <t>январь-июнь</t>
    </r>
  </si>
  <si>
    <r>
      <t xml:space="preserve">Оборот розничной торговли во всех каналах реализации </t>
    </r>
    <r>
      <rPr>
        <b/>
        <sz val="10"/>
        <rFont val="Times New Roman"/>
        <family val="1"/>
      </rPr>
      <t>за январь-июнь</t>
    </r>
  </si>
  <si>
    <r>
      <t xml:space="preserve">Объем выполненных работ по виду деятельности "Строительство" крупными и средними предприятиями </t>
    </r>
    <r>
      <rPr>
        <b/>
        <sz val="10"/>
        <rFont val="Times New Roman"/>
        <family val="1"/>
      </rPr>
      <t>за январь-июнь</t>
    </r>
  </si>
  <si>
    <r>
      <t xml:space="preserve">Ввод в действие жилья </t>
    </r>
    <r>
      <rPr>
        <b/>
        <sz val="10"/>
        <rFont val="Times New Roman"/>
        <family val="1"/>
      </rPr>
      <t>за январь-июнь</t>
    </r>
  </si>
  <si>
    <r>
      <t>Сальдированный финансовый результат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производственной деятельности крупных и средних предприятий </t>
    </r>
    <r>
      <rPr>
        <b/>
        <sz val="10"/>
        <rFont val="Times New Roman"/>
        <family val="1"/>
      </rPr>
      <t>за январь-май</t>
    </r>
  </si>
  <si>
    <r>
      <t>Прибыль</t>
    </r>
    <r>
      <rPr>
        <sz val="10"/>
        <rFont val="Times New Roman"/>
        <family val="1"/>
      </rPr>
      <t xml:space="preserve"> прибыльных предприятий за </t>
    </r>
    <r>
      <rPr>
        <b/>
        <sz val="10"/>
        <rFont val="Times New Roman"/>
        <family val="1"/>
      </rPr>
      <t>январь-май</t>
    </r>
  </si>
  <si>
    <r>
      <t>Убыток</t>
    </r>
    <r>
      <rPr>
        <sz val="10"/>
        <rFont val="Times New Roman"/>
        <family val="1"/>
      </rPr>
      <t xml:space="preserve"> предприятий за </t>
    </r>
    <r>
      <rPr>
        <b/>
        <sz val="10"/>
        <rFont val="Times New Roman"/>
        <family val="1"/>
      </rPr>
      <t>январь-май</t>
    </r>
  </si>
  <si>
    <r>
      <t xml:space="preserve">Число </t>
    </r>
    <r>
      <rPr>
        <b/>
        <sz val="10"/>
        <rFont val="Times New Roman"/>
        <family val="1"/>
      </rPr>
      <t xml:space="preserve">прибыльных </t>
    </r>
    <r>
      <rPr>
        <sz val="10"/>
        <rFont val="Times New Roman"/>
        <family val="1"/>
      </rPr>
      <t xml:space="preserve">предприятий и организаций в % к общему количеству </t>
    </r>
    <r>
      <rPr>
        <b/>
        <sz val="10"/>
        <rFont val="Times New Roman"/>
        <family val="1"/>
      </rPr>
      <t>в январе-мае</t>
    </r>
  </si>
  <si>
    <r>
      <t xml:space="preserve">Число </t>
    </r>
    <r>
      <rPr>
        <b/>
        <sz val="10"/>
        <rFont val="Times New Roman"/>
        <family val="1"/>
      </rPr>
      <t>убыточных</t>
    </r>
    <r>
      <rPr>
        <sz val="10"/>
        <rFont val="Times New Roman"/>
        <family val="1"/>
      </rPr>
      <t xml:space="preserve"> предприятий и организаций в % к общему количеству </t>
    </r>
    <r>
      <rPr>
        <b/>
        <sz val="10"/>
        <rFont val="Times New Roman"/>
        <family val="1"/>
      </rPr>
      <t>в январе-мае</t>
    </r>
  </si>
  <si>
    <t>-0,1</t>
  </si>
  <si>
    <r>
      <t xml:space="preserve">Уровень зарегистрированной безработицы  в % от трудоспособного населения </t>
    </r>
    <r>
      <rPr>
        <b/>
        <sz val="10"/>
        <rFont val="Times New Roman"/>
        <family val="1"/>
      </rPr>
      <t>на 1 июля</t>
    </r>
  </si>
  <si>
    <r>
      <t xml:space="preserve">Среднемесячная номинальная начисленная заработная плата по крупным и средним предприятиям </t>
    </r>
    <r>
      <rPr>
        <b/>
        <sz val="10"/>
        <rFont val="Times New Roman"/>
        <family val="1"/>
      </rPr>
      <t>за январь-май</t>
    </r>
  </si>
  <si>
    <t>83,5% от обл. уровня, 15 место</t>
  </si>
  <si>
    <r>
      <t>Перевозки грузов автотранспортными организациями всех видов деятельности (без субъектов малого предпринимательства)</t>
    </r>
    <r>
      <rPr>
        <b/>
        <sz val="10"/>
        <rFont val="Times New Roman"/>
        <family val="1"/>
      </rPr>
      <t xml:space="preserve"> за январь-июнь 2018г.</t>
    </r>
  </si>
  <si>
    <r>
      <t xml:space="preserve">Перевозки пассажиров автобусным транспортом общего пользования </t>
    </r>
    <r>
      <rPr>
        <b/>
        <sz val="10"/>
        <rFont val="Times New Roman"/>
        <family val="1"/>
      </rPr>
      <t>за январь-июнь 2018г.</t>
    </r>
  </si>
  <si>
    <r>
      <t xml:space="preserve">Объем отгруженных товаров собственного производства, выполненных работ и услуг собственными силами крупными и средними  предприятиями </t>
    </r>
    <r>
      <rPr>
        <b/>
        <sz val="10"/>
        <rFont val="Times New Roman"/>
        <family val="1"/>
      </rPr>
      <t>за январь-июнь</t>
    </r>
  </si>
  <si>
    <r>
      <t xml:space="preserve">Численность скота и птицы в сельхозорганизациях </t>
    </r>
    <r>
      <rPr>
        <b/>
        <sz val="10"/>
        <rFont val="Times New Roman"/>
        <family val="1"/>
      </rPr>
      <t>на 1 июля 2018г.</t>
    </r>
  </si>
  <si>
    <r>
      <t xml:space="preserve">Производство скота и птицы на убой в живом весе в сельхозорганизациях </t>
    </r>
    <r>
      <rPr>
        <b/>
        <sz val="10"/>
        <rFont val="Times New Roman"/>
        <family val="1"/>
      </rPr>
      <t>за январь-июнь</t>
    </r>
  </si>
  <si>
    <r>
      <t xml:space="preserve">Произведено молока в сельхозорганизациях </t>
    </r>
    <r>
      <rPr>
        <b/>
        <sz val="10"/>
        <rFont val="Times New Roman"/>
        <family val="1"/>
      </rPr>
      <t>в январе-июне</t>
    </r>
  </si>
  <si>
    <t>26,2%, 1 место по области</t>
  </si>
  <si>
    <r>
      <t xml:space="preserve">Надой молока на 1 фуражную корову в сельхозорганизациях </t>
    </r>
    <r>
      <rPr>
        <b/>
        <sz val="10"/>
        <rFont val="Times New Roman"/>
        <family val="1"/>
      </rPr>
      <t>в январе-июне</t>
    </r>
  </si>
  <si>
    <t xml:space="preserve">  +23 кг. к обл.уровню, 7 м. после о.Муром, Петушинского, Собинского, Меленковского, Судогодского и Селивановского  районов </t>
  </si>
  <si>
    <t xml:space="preserve">8,6%, 1 место по области </t>
  </si>
  <si>
    <r>
      <t xml:space="preserve">Реализовано скота  в сельхозорганизациях  </t>
    </r>
    <r>
      <rPr>
        <b/>
        <sz val="10"/>
        <rFont val="Times New Roman"/>
        <family val="1"/>
      </rPr>
      <t>за январь-июнь</t>
    </r>
  </si>
  <si>
    <r>
      <t xml:space="preserve">Реализовано молока в сельхозорганизациях </t>
    </r>
    <r>
      <rPr>
        <b/>
        <sz val="10"/>
        <rFont val="Times New Roman"/>
        <family val="1"/>
      </rPr>
      <t>в январе-июне</t>
    </r>
  </si>
  <si>
    <t>6,6%, 3 м. после г. Владимир и Собинского района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</si>
</sst>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  <numFmt numFmtId="166" formatCode="#,##0&quot;   &quot;"/>
    <numFmt numFmtId="167" formatCode="#,##0.0"/>
  </numFmts>
  <fonts count="54">
    <font>
      <sz val="10"/>
      <name val="Arial Cyr"/>
      <family val="2"/>
    </font>
    <font>
      <sz val="10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9.5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sz val="11"/>
      <color indexed="10"/>
      <name val="Arial Cyr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165" fontId="5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65" fontId="11" fillId="33" borderId="10" xfId="0" applyNumberFormat="1" applyFont="1" applyFill="1" applyBorder="1" applyAlignment="1">
      <alignment horizontal="right"/>
    </xf>
    <xf numFmtId="1" fontId="11" fillId="0" borderId="10" xfId="0" applyNumberFormat="1" applyFont="1" applyFill="1" applyBorder="1" applyAlignment="1">
      <alignment horizontal="right"/>
    </xf>
    <xf numFmtId="165" fontId="7" fillId="34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165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65" fontId="7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65" fontId="5" fillId="34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Border="1" applyAlignment="1">
      <alignment vertical="top" wrapText="1"/>
    </xf>
    <xf numFmtId="165" fontId="7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1" fillId="0" borderId="10" xfId="0" applyFont="1" applyFill="1" applyBorder="1" applyAlignment="1">
      <alignment vertical="top" wrapText="1"/>
    </xf>
    <xf numFmtId="165" fontId="1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165" fontId="11" fillId="0" borderId="10" xfId="0" applyNumberFormat="1" applyFont="1" applyFill="1" applyBorder="1" applyAlignment="1">
      <alignment wrapText="1"/>
    </xf>
    <xf numFmtId="2" fontId="11" fillId="0" borderId="10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right" vertical="top" wrapText="1"/>
    </xf>
    <xf numFmtId="165" fontId="2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horizontal="right"/>
    </xf>
    <xf numFmtId="0" fontId="11" fillId="0" borderId="10" xfId="0" applyFont="1" applyBorder="1" applyAlignment="1">
      <alignment horizontal="right"/>
    </xf>
    <xf numFmtId="165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165" fontId="11" fillId="33" borderId="10" xfId="0" applyNumberFormat="1" applyFont="1" applyFill="1" applyBorder="1" applyAlignment="1">
      <alignment wrapText="1"/>
    </xf>
    <xf numFmtId="165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2" fontId="5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wrapText="1"/>
    </xf>
    <xf numFmtId="0" fontId="3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vertical="top" wrapText="1"/>
    </xf>
    <xf numFmtId="0" fontId="11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="112" zoomScaleNormal="112" zoomScalePageLayoutView="0" workbookViewId="0" topLeftCell="A1">
      <selection activeCell="H41" sqref="H41:I41"/>
    </sheetView>
  </sheetViews>
  <sheetFormatPr defaultColWidth="9.00390625" defaultRowHeight="12.75" customHeight="1"/>
  <cols>
    <col min="1" max="1" width="5.25390625" style="1" customWidth="1"/>
    <col min="2" max="2" width="51.125" style="2" customWidth="1"/>
    <col min="3" max="4" width="9.125" style="2" customWidth="1"/>
    <col min="5" max="5" width="8.75390625" style="2" customWidth="1"/>
    <col min="6" max="7" width="10.25390625" style="2" customWidth="1"/>
    <col min="8" max="8" width="11.75390625" style="2" customWidth="1"/>
    <col min="9" max="9" width="30.375" style="2" customWidth="1"/>
    <col min="10" max="16384" width="9.125" style="2" customWidth="1"/>
  </cols>
  <sheetData>
    <row r="1" spans="1:25" ht="15.75" customHeight="1">
      <c r="A1" s="102" t="s">
        <v>110</v>
      </c>
      <c r="B1" s="102"/>
      <c r="C1" s="102"/>
      <c r="D1" s="102"/>
      <c r="E1" s="102"/>
      <c r="F1" s="102"/>
      <c r="G1" s="102"/>
      <c r="H1" s="102"/>
      <c r="I1" s="10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9" ht="12.75" customHeight="1">
      <c r="A2" s="103" t="s">
        <v>0</v>
      </c>
      <c r="B2" s="103" t="s">
        <v>1</v>
      </c>
      <c r="C2" s="104" t="s">
        <v>2</v>
      </c>
      <c r="D2" s="104" t="s">
        <v>3</v>
      </c>
      <c r="E2" s="104"/>
      <c r="F2" s="104"/>
      <c r="G2" s="103" t="s">
        <v>4</v>
      </c>
      <c r="H2" s="103"/>
      <c r="I2" s="105" t="s">
        <v>5</v>
      </c>
    </row>
    <row r="3" spans="1:9" s="6" customFormat="1" ht="38.25" customHeight="1">
      <c r="A3" s="103"/>
      <c r="B3" s="103"/>
      <c r="C3" s="104"/>
      <c r="D3" s="4">
        <v>2018</v>
      </c>
      <c r="E3" s="4">
        <v>2017</v>
      </c>
      <c r="F3" s="5" t="s">
        <v>96</v>
      </c>
      <c r="G3" s="4">
        <v>2018</v>
      </c>
      <c r="H3" s="4" t="s">
        <v>94</v>
      </c>
      <c r="I3" s="105"/>
    </row>
    <row r="4" spans="1:10" ht="12.75" customHeight="1">
      <c r="A4" s="7">
        <v>1</v>
      </c>
      <c r="B4" s="92" t="s">
        <v>6</v>
      </c>
      <c r="C4" s="7" t="s">
        <v>7</v>
      </c>
      <c r="D4" s="8">
        <v>34746</v>
      </c>
      <c r="E4" s="8">
        <v>35141</v>
      </c>
      <c r="F4" s="8">
        <f>D4-E4</f>
        <v>-395</v>
      </c>
      <c r="G4" s="8">
        <v>1378337</v>
      </c>
      <c r="H4" s="81" t="s">
        <v>97</v>
      </c>
      <c r="I4" s="9">
        <f>D4/G4</f>
        <v>0.02520863910640141</v>
      </c>
      <c r="J4" s="10"/>
    </row>
    <row r="5" spans="1:9" ht="12.75" customHeight="1">
      <c r="A5" s="7"/>
      <c r="B5" s="92" t="s">
        <v>111</v>
      </c>
      <c r="C5" s="7" t="s">
        <v>7</v>
      </c>
      <c r="D5" s="8">
        <v>133</v>
      </c>
      <c r="E5" s="8">
        <v>146</v>
      </c>
      <c r="F5" s="8">
        <f>D5-E5</f>
        <v>-13</v>
      </c>
      <c r="G5" s="8">
        <v>6311</v>
      </c>
      <c r="H5" s="8">
        <v>-284</v>
      </c>
      <c r="I5" s="9">
        <f>D5/G5</f>
        <v>0.021074314688638886</v>
      </c>
    </row>
    <row r="6" spans="1:9" ht="12.75" customHeight="1">
      <c r="A6" s="7"/>
      <c r="B6" s="92" t="s">
        <v>112</v>
      </c>
      <c r="C6" s="7" t="s">
        <v>7</v>
      </c>
      <c r="D6" s="8">
        <v>273</v>
      </c>
      <c r="E6" s="8">
        <v>252</v>
      </c>
      <c r="F6" s="8">
        <f>D6-E6</f>
        <v>21</v>
      </c>
      <c r="G6" s="8">
        <v>11376</v>
      </c>
      <c r="H6" s="8">
        <v>188</v>
      </c>
      <c r="I6" s="9">
        <f>D6/G6</f>
        <v>0.023997890295358648</v>
      </c>
    </row>
    <row r="7" spans="1:9" ht="12.75" customHeight="1">
      <c r="A7" s="7"/>
      <c r="B7" s="92" t="s">
        <v>8</v>
      </c>
      <c r="C7" s="7" t="s">
        <v>7</v>
      </c>
      <c r="D7" s="8">
        <f>D5-D6</f>
        <v>-140</v>
      </c>
      <c r="E7" s="8">
        <f>E5-E6</f>
        <v>-106</v>
      </c>
      <c r="F7" s="8">
        <f>D7-E7</f>
        <v>-34</v>
      </c>
      <c r="G7" s="8">
        <f>G5-G6</f>
        <v>-5065</v>
      </c>
      <c r="H7" s="8">
        <f>H5-H6</f>
        <v>-472</v>
      </c>
      <c r="I7" s="9">
        <f>D7/G7</f>
        <v>0.027640671273445213</v>
      </c>
    </row>
    <row r="8" spans="1:10" ht="12.75" customHeight="1">
      <c r="A8" s="7"/>
      <c r="B8" s="92" t="s">
        <v>9</v>
      </c>
      <c r="C8" s="7"/>
      <c r="D8" s="82">
        <f>D6/D5</f>
        <v>2.0526315789473686</v>
      </c>
      <c r="E8" s="82">
        <f>E6/E5</f>
        <v>1.726027397260274</v>
      </c>
      <c r="F8" s="82">
        <f>D8-E8</f>
        <v>0.3266041816870946</v>
      </c>
      <c r="G8" s="82">
        <f>G6/G5</f>
        <v>1.8025669466011724</v>
      </c>
      <c r="H8" s="82">
        <v>0.1</v>
      </c>
      <c r="I8" s="82"/>
      <c r="J8" s="2" t="s">
        <v>10</v>
      </c>
    </row>
    <row r="9" spans="1:12" ht="38.25" customHeight="1">
      <c r="A9" s="7">
        <v>2</v>
      </c>
      <c r="B9" s="11" t="s">
        <v>127</v>
      </c>
      <c r="C9" s="83" t="s">
        <v>11</v>
      </c>
      <c r="D9" s="12">
        <f>D11+D12+D13+D14</f>
        <v>3321.2630000000004</v>
      </c>
      <c r="E9" s="12">
        <f>E11+E12+E13+E14</f>
        <v>3135.269</v>
      </c>
      <c r="F9" s="12">
        <f>D9/E9*100</f>
        <v>105.93231394180214</v>
      </c>
      <c r="G9" s="12">
        <f>G11+G12+G13+G14</f>
        <v>192477.8</v>
      </c>
      <c r="H9" s="12">
        <v>108.6</v>
      </c>
      <c r="I9" s="13">
        <f>D9/G9</f>
        <v>0.017255304248074328</v>
      </c>
      <c r="J9" s="98" t="s">
        <v>12</v>
      </c>
      <c r="K9" s="98"/>
      <c r="L9" s="98"/>
    </row>
    <row r="10" spans="1:9" ht="12.75" customHeight="1">
      <c r="A10" s="14"/>
      <c r="B10" s="11" t="s">
        <v>13</v>
      </c>
      <c r="C10" s="14"/>
      <c r="D10" s="7"/>
      <c r="E10" s="7"/>
      <c r="F10" s="15"/>
      <c r="G10" s="16"/>
      <c r="H10" s="16"/>
      <c r="I10" s="84"/>
    </row>
    <row r="11" spans="1:9" ht="12.75" customHeight="1">
      <c r="A11" s="14"/>
      <c r="B11" s="93" t="s">
        <v>14</v>
      </c>
      <c r="C11" s="14" t="s">
        <v>11</v>
      </c>
      <c r="D11" s="16">
        <v>3095.3</v>
      </c>
      <c r="E11" s="16">
        <v>2916.1</v>
      </c>
      <c r="F11" s="16">
        <f>D11/E11*100</f>
        <v>106.14519392339083</v>
      </c>
      <c r="G11" s="16">
        <v>168404.4</v>
      </c>
      <c r="H11" s="16">
        <v>109.1</v>
      </c>
      <c r="I11" s="9">
        <f>D11/G11</f>
        <v>0.01838016108842762</v>
      </c>
    </row>
    <row r="12" spans="1:9" ht="25.5" customHeight="1">
      <c r="A12" s="17"/>
      <c r="B12" s="93" t="s">
        <v>15</v>
      </c>
      <c r="C12" s="85" t="s">
        <v>11</v>
      </c>
      <c r="D12" s="18">
        <v>172.4</v>
      </c>
      <c r="E12" s="18">
        <v>168.2</v>
      </c>
      <c r="F12" s="18">
        <f>D12/E12*100</f>
        <v>102.49702734839478</v>
      </c>
      <c r="G12" s="18">
        <v>20235.1</v>
      </c>
      <c r="H12" s="18">
        <v>114.2</v>
      </c>
      <c r="I12" s="13">
        <f>D12/G12</f>
        <v>0.008519849172971718</v>
      </c>
    </row>
    <row r="13" spans="1:9" ht="38.25" customHeight="1">
      <c r="A13" s="17"/>
      <c r="B13" s="93" t="s">
        <v>16</v>
      </c>
      <c r="C13" s="85" t="s">
        <v>11</v>
      </c>
      <c r="D13" s="18">
        <v>53.563</v>
      </c>
      <c r="E13" s="18">
        <v>50.969</v>
      </c>
      <c r="F13" s="18">
        <f>D13/E13*100</f>
        <v>105.0893680472444</v>
      </c>
      <c r="G13" s="18">
        <v>3003.9</v>
      </c>
      <c r="H13" s="18">
        <v>108.2</v>
      </c>
      <c r="I13" s="13">
        <f>D13/G13</f>
        <v>0.01783115283464829</v>
      </c>
    </row>
    <row r="14" spans="1:9" ht="13.5" customHeight="1">
      <c r="A14" s="17"/>
      <c r="B14" s="93" t="s">
        <v>17</v>
      </c>
      <c r="C14" s="14" t="s">
        <v>11</v>
      </c>
      <c r="D14" s="16"/>
      <c r="E14" s="82"/>
      <c r="F14" s="16" t="s">
        <v>18</v>
      </c>
      <c r="G14" s="16">
        <v>834.4</v>
      </c>
      <c r="H14" s="16">
        <v>116.3</v>
      </c>
      <c r="I14" s="9"/>
    </row>
    <row r="15" spans="1:9" ht="38.25" customHeight="1">
      <c r="A15" s="7">
        <v>3</v>
      </c>
      <c r="B15" s="11" t="s">
        <v>19</v>
      </c>
      <c r="C15" s="85" t="s">
        <v>20</v>
      </c>
      <c r="D15" s="18">
        <f>D9/D4*1000</f>
        <v>95.58691647959479</v>
      </c>
      <c r="E15" s="18">
        <f>E9/E4*1000</f>
        <v>89.2196864061922</v>
      </c>
      <c r="F15" s="18">
        <f>D15/E15*100</f>
        <v>107.13657526704856</v>
      </c>
      <c r="G15" s="18">
        <f>G9/G4*1000</f>
        <v>139.6449489493498</v>
      </c>
      <c r="H15" s="18">
        <v>114.1</v>
      </c>
      <c r="I15" s="13">
        <f>D15/G15</f>
        <v>0.6844996342421581</v>
      </c>
    </row>
    <row r="16" spans="1:9" ht="26.25" customHeight="1">
      <c r="A16" s="7">
        <v>4</v>
      </c>
      <c r="B16" s="92" t="s">
        <v>128</v>
      </c>
      <c r="C16" s="7"/>
      <c r="D16" s="8"/>
      <c r="E16" s="8"/>
      <c r="F16" s="16"/>
      <c r="G16" s="8"/>
      <c r="H16" s="16"/>
      <c r="I16" s="8"/>
    </row>
    <row r="17" spans="1:9" ht="12.75" customHeight="1">
      <c r="A17" s="7"/>
      <c r="B17" s="94" t="s">
        <v>21</v>
      </c>
      <c r="C17" s="7" t="s">
        <v>22</v>
      </c>
      <c r="D17" s="8">
        <v>29042</v>
      </c>
      <c r="E17" s="8">
        <v>29087</v>
      </c>
      <c r="F17" s="16">
        <f>D17/E17*100</f>
        <v>99.84529171107368</v>
      </c>
      <c r="G17" s="8">
        <v>121980</v>
      </c>
      <c r="H17" s="16">
        <v>102.2</v>
      </c>
      <c r="I17" s="9">
        <f>D17/G17</f>
        <v>0.238088211182161</v>
      </c>
    </row>
    <row r="18" spans="1:9" ht="12.75" customHeight="1">
      <c r="A18" s="7"/>
      <c r="B18" s="94" t="s">
        <v>23</v>
      </c>
      <c r="C18" s="7" t="s">
        <v>22</v>
      </c>
      <c r="D18" s="8">
        <v>13325</v>
      </c>
      <c r="E18" s="8">
        <v>13260</v>
      </c>
      <c r="F18" s="16">
        <f>D18/E18*100</f>
        <v>100.49019607843137</v>
      </c>
      <c r="G18" s="8">
        <v>51764</v>
      </c>
      <c r="H18" s="16">
        <v>101.7</v>
      </c>
      <c r="I18" s="9">
        <f>D18/G18</f>
        <v>0.25741828297658603</v>
      </c>
    </row>
    <row r="19" spans="1:9" ht="12.75" customHeight="1">
      <c r="A19" s="7"/>
      <c r="B19" s="94" t="s">
        <v>24</v>
      </c>
      <c r="C19" s="7" t="s">
        <v>22</v>
      </c>
      <c r="D19" s="8">
        <v>0</v>
      </c>
      <c r="E19" s="8">
        <v>0</v>
      </c>
      <c r="F19" s="16">
        <v>0</v>
      </c>
      <c r="G19" s="8">
        <v>24786</v>
      </c>
      <c r="H19" s="16">
        <v>28.9</v>
      </c>
      <c r="I19" s="8">
        <v>0</v>
      </c>
    </row>
    <row r="20" spans="1:9" ht="28.5" customHeight="1">
      <c r="A20" s="7">
        <v>5</v>
      </c>
      <c r="B20" s="11" t="s">
        <v>129</v>
      </c>
      <c r="C20" s="19" t="s">
        <v>25</v>
      </c>
      <c r="D20" s="18">
        <v>1680.2</v>
      </c>
      <c r="E20" s="18">
        <v>1481.6</v>
      </c>
      <c r="F20" s="18">
        <f>D20/E20*100</f>
        <v>113.40442764578836</v>
      </c>
      <c r="G20" s="18">
        <v>25381.9</v>
      </c>
      <c r="H20" s="18">
        <v>87.7</v>
      </c>
      <c r="I20" s="18" t="s">
        <v>137</v>
      </c>
    </row>
    <row r="21" spans="1:9" ht="18.75" customHeight="1">
      <c r="A21" s="7"/>
      <c r="B21" s="94" t="s">
        <v>26</v>
      </c>
      <c r="C21" s="19" t="s">
        <v>25</v>
      </c>
      <c r="D21" s="18">
        <v>1658.1</v>
      </c>
      <c r="E21" s="18">
        <v>1474.1</v>
      </c>
      <c r="F21" s="18">
        <f>D21/E21*100</f>
        <v>112.48219252425208</v>
      </c>
      <c r="G21" s="18">
        <v>7695.9</v>
      </c>
      <c r="H21" s="18">
        <v>99.8</v>
      </c>
      <c r="I21" s="12" t="s">
        <v>134</v>
      </c>
    </row>
    <row r="22" spans="1:9" ht="12.75" customHeight="1">
      <c r="A22" s="7"/>
      <c r="B22" s="94" t="s">
        <v>27</v>
      </c>
      <c r="C22" s="7" t="s">
        <v>25</v>
      </c>
      <c r="D22" s="8">
        <v>0</v>
      </c>
      <c r="E22" s="8">
        <v>0</v>
      </c>
      <c r="F22" s="16">
        <v>0</v>
      </c>
      <c r="G22" s="16">
        <v>6181.3</v>
      </c>
      <c r="H22" s="16">
        <v>81.1</v>
      </c>
      <c r="I22" s="8"/>
    </row>
    <row r="23" spans="1:9" ht="27" customHeight="1">
      <c r="A23" s="7">
        <v>6</v>
      </c>
      <c r="B23" s="11" t="s">
        <v>130</v>
      </c>
      <c r="C23" s="20" t="s">
        <v>25</v>
      </c>
      <c r="D23" s="18">
        <v>48605.3</v>
      </c>
      <c r="E23" s="18">
        <v>46830</v>
      </c>
      <c r="F23" s="18">
        <f>D23/E23*100</f>
        <v>103.79094597480247</v>
      </c>
      <c r="G23" s="18">
        <v>185447.2</v>
      </c>
      <c r="H23" s="18">
        <v>104.1</v>
      </c>
      <c r="I23" s="80" t="s">
        <v>131</v>
      </c>
    </row>
    <row r="24" spans="1:9" ht="66.75" customHeight="1">
      <c r="A24" s="19">
        <v>7</v>
      </c>
      <c r="B24" s="95" t="s">
        <v>132</v>
      </c>
      <c r="C24" s="21" t="s">
        <v>28</v>
      </c>
      <c r="D24" s="18">
        <v>3631</v>
      </c>
      <c r="E24" s="18">
        <v>3529</v>
      </c>
      <c r="F24" s="18">
        <f>D24/E24*100</f>
        <v>102.89033720600737</v>
      </c>
      <c r="G24" s="18">
        <v>3608</v>
      </c>
      <c r="H24" s="18">
        <v>103.5</v>
      </c>
      <c r="I24" s="15" t="s">
        <v>133</v>
      </c>
    </row>
    <row r="25" spans="1:9" ht="19.5" customHeight="1">
      <c r="A25" s="7">
        <v>8</v>
      </c>
      <c r="B25" s="92" t="s">
        <v>135</v>
      </c>
      <c r="C25" s="7" t="s">
        <v>25</v>
      </c>
      <c r="D25" s="18">
        <v>1687.1</v>
      </c>
      <c r="E25" s="18">
        <v>1505.4</v>
      </c>
      <c r="F25" s="18">
        <f>D25/E25*100</f>
        <v>112.06988175900092</v>
      </c>
      <c r="G25" s="18">
        <v>26099.7</v>
      </c>
      <c r="H25" s="18">
        <v>88.5</v>
      </c>
      <c r="I25" s="13">
        <f>D25/G25</f>
        <v>0.06464058973857936</v>
      </c>
    </row>
    <row r="26" spans="1:9" ht="25.5" customHeight="1">
      <c r="A26" s="7">
        <v>9</v>
      </c>
      <c r="B26" s="95" t="s">
        <v>136</v>
      </c>
      <c r="C26" s="21" t="s">
        <v>25</v>
      </c>
      <c r="D26" s="18">
        <v>45259.9</v>
      </c>
      <c r="E26" s="18">
        <v>43586.9</v>
      </c>
      <c r="F26" s="18">
        <f>D26/E26*100</f>
        <v>103.83830921676007</v>
      </c>
      <c r="G26" s="18">
        <v>182280.2</v>
      </c>
      <c r="H26" s="18">
        <v>104.1</v>
      </c>
      <c r="I26" s="13">
        <f>D26/G26</f>
        <v>0.24829849868499157</v>
      </c>
    </row>
    <row r="27" spans="1:9" ht="26.25" customHeight="1">
      <c r="A27" s="7">
        <v>10</v>
      </c>
      <c r="B27" s="89" t="s">
        <v>113</v>
      </c>
      <c r="C27" s="19" t="s">
        <v>11</v>
      </c>
      <c r="D27" s="18">
        <v>1297.587</v>
      </c>
      <c r="E27" s="18">
        <v>1221.3</v>
      </c>
      <c r="F27" s="18">
        <f>D27/E27*100</f>
        <v>106.24637681159422</v>
      </c>
      <c r="G27" s="18">
        <v>106526.1</v>
      </c>
      <c r="H27" s="18">
        <v>103.7</v>
      </c>
      <c r="I27" s="13">
        <f>D27/G27</f>
        <v>0.012180930307220483</v>
      </c>
    </row>
    <row r="28" spans="1:9" ht="25.5" customHeight="1">
      <c r="A28" s="7"/>
      <c r="B28" s="89" t="s">
        <v>29</v>
      </c>
      <c r="C28" s="19" t="s">
        <v>30</v>
      </c>
      <c r="D28" s="18">
        <v>103.6</v>
      </c>
      <c r="E28" s="18">
        <v>98.6</v>
      </c>
      <c r="F28" s="18">
        <f>D28-E28</f>
        <v>5</v>
      </c>
      <c r="G28" s="18">
        <v>103.7</v>
      </c>
      <c r="H28" s="18" t="s">
        <v>31</v>
      </c>
      <c r="I28" s="18">
        <f>D28-G28</f>
        <v>-0.10000000000000853</v>
      </c>
    </row>
    <row r="29" spans="1:12" ht="38.25" customHeight="1">
      <c r="A29" s="7">
        <v>11</v>
      </c>
      <c r="B29" s="11" t="s">
        <v>114</v>
      </c>
      <c r="C29" s="19" t="s">
        <v>11</v>
      </c>
      <c r="D29" s="18">
        <v>2.8</v>
      </c>
      <c r="E29" s="18">
        <v>9.6</v>
      </c>
      <c r="F29" s="18">
        <f>D29/E29*100</f>
        <v>29.166666666666668</v>
      </c>
      <c r="G29" s="18">
        <v>1582.932</v>
      </c>
      <c r="H29" s="18">
        <v>69.2</v>
      </c>
      <c r="I29" s="13">
        <f>D29/G29</f>
        <v>0.0017688694144789541</v>
      </c>
      <c r="J29" s="99" t="s">
        <v>32</v>
      </c>
      <c r="K29" s="99"/>
      <c r="L29" s="99"/>
    </row>
    <row r="30" spans="1:9" ht="17.25" customHeight="1">
      <c r="A30" s="7">
        <v>12</v>
      </c>
      <c r="B30" s="95" t="s">
        <v>115</v>
      </c>
      <c r="C30" s="19" t="s">
        <v>33</v>
      </c>
      <c r="D30" s="18">
        <v>5434</v>
      </c>
      <c r="E30" s="18">
        <v>6460</v>
      </c>
      <c r="F30" s="18">
        <f aca="true" t="shared" si="0" ref="F30:F36">D30/E30*100</f>
        <v>84.11764705882354</v>
      </c>
      <c r="G30" s="18">
        <v>237944</v>
      </c>
      <c r="H30" s="18">
        <v>104</v>
      </c>
      <c r="I30" s="13">
        <f>D30/G30</f>
        <v>0.022837306256934406</v>
      </c>
    </row>
    <row r="31" spans="1:9" ht="30" customHeight="1">
      <c r="A31" s="7">
        <v>13</v>
      </c>
      <c r="B31" s="11" t="s">
        <v>116</v>
      </c>
      <c r="C31" s="19" t="s">
        <v>11</v>
      </c>
      <c r="D31" s="18">
        <f>D32-D33</f>
        <v>493.691</v>
      </c>
      <c r="E31" s="18">
        <f>E32-E33</f>
        <v>161.29999999999998</v>
      </c>
      <c r="F31" s="18">
        <f t="shared" si="0"/>
        <v>306.0700557966522</v>
      </c>
      <c r="G31" s="18">
        <f>G32-G33</f>
        <v>14014.2</v>
      </c>
      <c r="H31" s="18">
        <v>184.3</v>
      </c>
      <c r="I31" s="13">
        <f>D31/G31</f>
        <v>0.035227911689572004</v>
      </c>
    </row>
    <row r="32" spans="1:9" ht="15.75" customHeight="1">
      <c r="A32" s="7">
        <v>14</v>
      </c>
      <c r="B32" s="96" t="s">
        <v>117</v>
      </c>
      <c r="C32" s="19" t="s">
        <v>11</v>
      </c>
      <c r="D32" s="18">
        <v>494.066</v>
      </c>
      <c r="E32" s="18">
        <v>161.7</v>
      </c>
      <c r="F32" s="18">
        <f t="shared" si="0"/>
        <v>305.5448361162647</v>
      </c>
      <c r="G32" s="18">
        <v>17626.9</v>
      </c>
      <c r="H32" s="18">
        <v>156.2</v>
      </c>
      <c r="I32" s="13">
        <f>D32/G32</f>
        <v>0.028029091899312977</v>
      </c>
    </row>
    <row r="33" spans="1:9" ht="14.25" customHeight="1">
      <c r="A33" s="7">
        <v>15</v>
      </c>
      <c r="B33" s="96" t="s">
        <v>118</v>
      </c>
      <c r="C33" s="19" t="s">
        <v>11</v>
      </c>
      <c r="D33" s="91">
        <v>0.375</v>
      </c>
      <c r="E33" s="18">
        <v>0.4</v>
      </c>
      <c r="F33" s="18">
        <f t="shared" si="0"/>
        <v>93.75</v>
      </c>
      <c r="G33" s="18">
        <v>3612.7</v>
      </c>
      <c r="H33" s="18">
        <v>98</v>
      </c>
      <c r="I33" s="13">
        <f>D33/G33</f>
        <v>0.00010380048163423479</v>
      </c>
    </row>
    <row r="34" spans="1:9" ht="25.5" customHeight="1">
      <c r="A34" s="7">
        <v>16</v>
      </c>
      <c r="B34" s="89" t="s">
        <v>119</v>
      </c>
      <c r="C34" s="19" t="s">
        <v>30</v>
      </c>
      <c r="D34" s="18">
        <v>83.3</v>
      </c>
      <c r="E34" s="18">
        <v>83.3</v>
      </c>
      <c r="F34" s="18">
        <v>0</v>
      </c>
      <c r="G34" s="18">
        <v>63.1</v>
      </c>
      <c r="H34" s="18">
        <v>0.4</v>
      </c>
      <c r="I34" s="18">
        <f>D34-G34</f>
        <v>20.199999999999996</v>
      </c>
    </row>
    <row r="35" spans="1:9" ht="25.5" customHeight="1">
      <c r="A35" s="7">
        <v>17</v>
      </c>
      <c r="B35" s="89" t="s">
        <v>120</v>
      </c>
      <c r="C35" s="19" t="s">
        <v>30</v>
      </c>
      <c r="D35" s="18">
        <v>16.7</v>
      </c>
      <c r="E35" s="18">
        <v>16.7</v>
      </c>
      <c r="F35" s="18">
        <v>0</v>
      </c>
      <c r="G35" s="18">
        <v>36.9</v>
      </c>
      <c r="H35" s="18">
        <v>-0.4</v>
      </c>
      <c r="I35" s="18">
        <f>D35-G35</f>
        <v>-20.2</v>
      </c>
    </row>
    <row r="36" spans="1:9" ht="28.5" customHeight="1">
      <c r="A36" s="7">
        <v>18</v>
      </c>
      <c r="B36" s="89" t="s">
        <v>123</v>
      </c>
      <c r="C36" s="19" t="s">
        <v>34</v>
      </c>
      <c r="D36" s="18">
        <v>26660.2</v>
      </c>
      <c r="E36" s="18">
        <v>23782.8</v>
      </c>
      <c r="F36" s="18">
        <f t="shared" si="0"/>
        <v>112.0986595354626</v>
      </c>
      <c r="G36" s="18">
        <v>31940.4</v>
      </c>
      <c r="H36" s="18">
        <v>110.7</v>
      </c>
      <c r="I36" s="90" t="s">
        <v>124</v>
      </c>
    </row>
    <row r="37" spans="1:9" ht="27.75" customHeight="1">
      <c r="A37" s="22">
        <v>19</v>
      </c>
      <c r="B37" s="97" t="s">
        <v>122</v>
      </c>
      <c r="C37" s="86" t="s">
        <v>30</v>
      </c>
      <c r="D37" s="86">
        <v>1.2</v>
      </c>
      <c r="E37" s="86">
        <v>1.3</v>
      </c>
      <c r="F37" s="86">
        <f>D37-E37</f>
        <v>-0.10000000000000009</v>
      </c>
      <c r="G37" s="87" t="s">
        <v>100</v>
      </c>
      <c r="H37" s="87" t="s">
        <v>121</v>
      </c>
      <c r="I37" s="18">
        <f>D37-G37</f>
        <v>0.29999999999999993</v>
      </c>
    </row>
    <row r="38" spans="1:9" s="6" customFormat="1" ht="38.25" customHeight="1">
      <c r="A38" s="7">
        <v>20</v>
      </c>
      <c r="B38" s="92" t="s">
        <v>125</v>
      </c>
      <c r="C38" s="18" t="s">
        <v>35</v>
      </c>
      <c r="D38" s="18">
        <v>16.1</v>
      </c>
      <c r="E38" s="18">
        <v>15.3</v>
      </c>
      <c r="F38" s="18">
        <f>D38/E38*100</f>
        <v>105.22875816993465</v>
      </c>
      <c r="G38" s="88">
        <v>1724.5</v>
      </c>
      <c r="H38" s="18">
        <v>97.8</v>
      </c>
      <c r="I38" s="13">
        <f>D38/G38</f>
        <v>0.00933603943171934</v>
      </c>
    </row>
    <row r="39" spans="1:9" s="6" customFormat="1" ht="25.5" customHeight="1">
      <c r="A39" s="7">
        <v>21</v>
      </c>
      <c r="B39" s="92" t="s">
        <v>126</v>
      </c>
      <c r="C39" s="19" t="s">
        <v>36</v>
      </c>
      <c r="D39" s="18">
        <v>67.4923</v>
      </c>
      <c r="E39" s="18">
        <v>112.3</v>
      </c>
      <c r="F39" s="18">
        <f>D39/E39*100</f>
        <v>60.099999999999994</v>
      </c>
      <c r="G39" s="88">
        <v>46045.5</v>
      </c>
      <c r="H39" s="88">
        <v>104.1</v>
      </c>
      <c r="I39" s="13">
        <v>0.0035</v>
      </c>
    </row>
    <row r="40" spans="1:9" ht="12.75" customHeight="1">
      <c r="A40" s="23"/>
      <c r="B40" s="24"/>
      <c r="C40" s="25"/>
      <c r="D40" s="26"/>
      <c r="E40" s="26"/>
      <c r="F40" s="27"/>
      <c r="G40" s="26"/>
      <c r="H40" s="26"/>
      <c r="I40" s="28"/>
    </row>
    <row r="41" spans="2:9" ht="27" customHeight="1">
      <c r="B41" s="100"/>
      <c r="C41" s="100"/>
      <c r="D41" s="100"/>
      <c r="E41" s="100"/>
      <c r="H41" s="101"/>
      <c r="I41" s="101"/>
    </row>
  </sheetData>
  <sheetProtection selectLockedCells="1" selectUnlockedCells="1"/>
  <mergeCells count="11">
    <mergeCell ref="I2:I3"/>
    <mergeCell ref="J9:L9"/>
    <mergeCell ref="J29:L29"/>
    <mergeCell ref="B41:E41"/>
    <mergeCell ref="H41:I41"/>
    <mergeCell ref="A1:I1"/>
    <mergeCell ref="A2:A3"/>
    <mergeCell ref="B2:B3"/>
    <mergeCell ref="C2:C3"/>
    <mergeCell ref="D2:F2"/>
    <mergeCell ref="G2:H2"/>
  </mergeCells>
  <printOptions/>
  <pageMargins left="0.39375" right="0.19027777777777777" top="0.5902777777777778" bottom="0.3" header="0.5118055555555555" footer="0.5118055555555555"/>
  <pageSetup fitToHeight="3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="120" zoomScaleNormal="120" zoomScalePageLayoutView="0" workbookViewId="0" topLeftCell="A28">
      <selection activeCell="C52" sqref="C52:D52"/>
    </sheetView>
  </sheetViews>
  <sheetFormatPr defaultColWidth="9.00390625" defaultRowHeight="12.75" customHeight="1"/>
  <cols>
    <col min="1" max="1" width="55.375" style="29" customWidth="1"/>
    <col min="2" max="3" width="11.375" style="29" customWidth="1"/>
    <col min="4" max="4" width="11.625" style="29" customWidth="1"/>
    <col min="5" max="16384" width="9.125" style="29" customWidth="1"/>
  </cols>
  <sheetData>
    <row r="1" spans="1:4" ht="15.75" customHeight="1">
      <c r="A1" s="108" t="s">
        <v>109</v>
      </c>
      <c r="B1" s="108"/>
      <c r="C1" s="108"/>
      <c r="D1" s="108"/>
    </row>
    <row r="3" spans="1:4" ht="12.75" customHeight="1">
      <c r="A3" s="107" t="s">
        <v>37</v>
      </c>
      <c r="B3" s="106" t="s">
        <v>38</v>
      </c>
      <c r="C3" s="106"/>
      <c r="D3" s="107" t="s">
        <v>95</v>
      </c>
    </row>
    <row r="4" spans="1:4" ht="12.75" customHeight="1">
      <c r="A4" s="107"/>
      <c r="B4" s="30">
        <v>2018</v>
      </c>
      <c r="C4" s="30">
        <v>2017</v>
      </c>
      <c r="D4" s="107"/>
    </row>
    <row r="5" spans="1:4" s="39" customFormat="1" ht="12.75" customHeight="1">
      <c r="A5" s="36" t="s">
        <v>39</v>
      </c>
      <c r="B5" s="37">
        <v>3179</v>
      </c>
      <c r="C5" s="37">
        <v>3163</v>
      </c>
      <c r="D5" s="38">
        <f>B5/C5*100</f>
        <v>100.5058488776478</v>
      </c>
    </row>
    <row r="6" spans="1:4" ht="12.75" customHeight="1">
      <c r="A6" s="11" t="s">
        <v>40</v>
      </c>
      <c r="B6" s="35"/>
      <c r="C6" s="35"/>
      <c r="D6" s="38"/>
    </row>
    <row r="7" spans="1:4" ht="12.75" customHeight="1">
      <c r="A7" s="11" t="s">
        <v>41</v>
      </c>
      <c r="B7" s="35">
        <v>1958</v>
      </c>
      <c r="C7" s="35">
        <v>1913</v>
      </c>
      <c r="D7" s="40">
        <f>B7/C7*100</f>
        <v>102.35232618923158</v>
      </c>
    </row>
    <row r="8" spans="1:4" ht="12.75" customHeight="1">
      <c r="A8" s="11" t="s">
        <v>42</v>
      </c>
      <c r="B8" s="35">
        <v>487</v>
      </c>
      <c r="C8" s="35">
        <v>503</v>
      </c>
      <c r="D8" s="40">
        <f>B8/C8*100</f>
        <v>96.81908548707754</v>
      </c>
    </row>
    <row r="9" spans="1:4" ht="12.75" customHeight="1">
      <c r="A9" s="11" t="s">
        <v>43</v>
      </c>
      <c r="B9" s="35">
        <v>517</v>
      </c>
      <c r="C9" s="35">
        <v>529</v>
      </c>
      <c r="D9" s="40">
        <f>B9/C9*100</f>
        <v>97.73156899810964</v>
      </c>
    </row>
    <row r="10" spans="1:4" ht="12.75" customHeight="1">
      <c r="A10" s="11" t="s">
        <v>44</v>
      </c>
      <c r="B10" s="35">
        <v>217</v>
      </c>
      <c r="C10" s="35">
        <v>218</v>
      </c>
      <c r="D10" s="40">
        <f>B10/C10*100</f>
        <v>99.54128440366972</v>
      </c>
    </row>
    <row r="11" spans="1:4" s="39" customFormat="1" ht="12.75" customHeight="1">
      <c r="A11" s="36" t="s">
        <v>45</v>
      </c>
      <c r="B11" s="37">
        <v>2891</v>
      </c>
      <c r="C11" s="37">
        <v>2844</v>
      </c>
      <c r="D11" s="41">
        <f>B11/C11*100</f>
        <v>101.65260196905766</v>
      </c>
    </row>
    <row r="12" spans="1:4" s="39" customFormat="1" ht="12.75" customHeight="1">
      <c r="A12" s="11" t="s">
        <v>40</v>
      </c>
      <c r="B12" s="37"/>
      <c r="C12" s="37"/>
      <c r="D12" s="41"/>
    </row>
    <row r="13" spans="1:4" s="39" customFormat="1" ht="12.75" customHeight="1">
      <c r="A13" s="11" t="s">
        <v>41</v>
      </c>
      <c r="B13" s="35">
        <v>1879</v>
      </c>
      <c r="C13" s="35">
        <v>1826</v>
      </c>
      <c r="D13" s="40">
        <f>B13/C13*100</f>
        <v>102.9025191675794</v>
      </c>
    </row>
    <row r="14" spans="1:4" s="39" customFormat="1" ht="12.75" customHeight="1">
      <c r="A14" s="11" t="s">
        <v>42</v>
      </c>
      <c r="B14" s="35">
        <v>431</v>
      </c>
      <c r="C14" s="35">
        <v>439</v>
      </c>
      <c r="D14" s="40">
        <f>B14/C14*100</f>
        <v>98.17767653758543</v>
      </c>
    </row>
    <row r="15" spans="1:4" s="39" customFormat="1" ht="12.75" customHeight="1">
      <c r="A15" s="11" t="s">
        <v>43</v>
      </c>
      <c r="B15" s="35">
        <v>404</v>
      </c>
      <c r="C15" s="35">
        <v>407</v>
      </c>
      <c r="D15" s="40">
        <f>B15/C15*100</f>
        <v>99.26289926289927</v>
      </c>
    </row>
    <row r="16" spans="1:8" s="39" customFormat="1" ht="12.75" customHeight="1">
      <c r="A16" s="11" t="s">
        <v>44</v>
      </c>
      <c r="B16" s="35">
        <v>177</v>
      </c>
      <c r="C16" s="35">
        <v>172</v>
      </c>
      <c r="D16" s="40">
        <f>B16/C16*100</f>
        <v>102.90697674418605</v>
      </c>
      <c r="H16" s="42"/>
    </row>
    <row r="17" spans="1:4" s="39" customFormat="1" ht="12.75" customHeight="1">
      <c r="A17" s="36" t="s">
        <v>46</v>
      </c>
      <c r="B17" s="41">
        <v>40.6</v>
      </c>
      <c r="C17" s="41">
        <v>38.9</v>
      </c>
      <c r="D17" s="41">
        <f>B17/C17*100</f>
        <v>104.37017994858613</v>
      </c>
    </row>
    <row r="18" spans="1:4" ht="12.75" customHeight="1">
      <c r="A18" s="11" t="s">
        <v>40</v>
      </c>
      <c r="B18" s="35"/>
      <c r="C18" s="35"/>
      <c r="D18" s="41"/>
    </row>
    <row r="19" spans="1:4" ht="12.75" customHeight="1">
      <c r="A19" s="11" t="s">
        <v>41</v>
      </c>
      <c r="B19" s="40">
        <v>23.2</v>
      </c>
      <c r="C19" s="40">
        <v>21.7</v>
      </c>
      <c r="D19" s="40">
        <f>B19/C19*100</f>
        <v>106.91244239631337</v>
      </c>
    </row>
    <row r="20" spans="1:4" ht="12.75" customHeight="1">
      <c r="A20" s="11" t="s">
        <v>42</v>
      </c>
      <c r="B20" s="40">
        <v>75.2</v>
      </c>
      <c r="C20" s="40">
        <v>73.4</v>
      </c>
      <c r="D20" s="40">
        <f>B20/C20*100</f>
        <v>102.45231607629428</v>
      </c>
    </row>
    <row r="21" spans="1:4" ht="12.75" customHeight="1">
      <c r="A21" s="11" t="s">
        <v>43</v>
      </c>
      <c r="B21" s="40">
        <v>63.7</v>
      </c>
      <c r="C21" s="40">
        <v>60</v>
      </c>
      <c r="D21" s="40">
        <f>B21/C21*100</f>
        <v>106.16666666666667</v>
      </c>
    </row>
    <row r="22" spans="1:4" ht="12.75" customHeight="1">
      <c r="A22" s="11" t="s">
        <v>44</v>
      </c>
      <c r="B22" s="40">
        <v>64.5</v>
      </c>
      <c r="C22" s="40">
        <v>59.7</v>
      </c>
      <c r="D22" s="40">
        <f>B22/C22*100</f>
        <v>108.04020100502511</v>
      </c>
    </row>
    <row r="23" spans="1:4" s="39" customFormat="1" ht="12.75" customHeight="1">
      <c r="A23" s="36" t="s">
        <v>47</v>
      </c>
      <c r="B23" s="37">
        <v>1462</v>
      </c>
      <c r="C23" s="37">
        <v>1453</v>
      </c>
      <c r="D23" s="41">
        <f>B23/C23*100</f>
        <v>100.6194081211287</v>
      </c>
    </row>
    <row r="24" spans="1:4" ht="12.75" customHeight="1">
      <c r="A24" s="11" t="s">
        <v>40</v>
      </c>
      <c r="B24" s="35"/>
      <c r="C24" s="35"/>
      <c r="D24" s="41"/>
    </row>
    <row r="25" spans="1:4" ht="12.75" customHeight="1">
      <c r="A25" s="11" t="s">
        <v>41</v>
      </c>
      <c r="B25" s="35">
        <v>1184</v>
      </c>
      <c r="C25" s="35">
        <v>1145</v>
      </c>
      <c r="D25" s="40">
        <f>B25/C25*100</f>
        <v>103.4061135371179</v>
      </c>
    </row>
    <row r="26" spans="1:4" ht="12.75" customHeight="1">
      <c r="A26" s="11" t="s">
        <v>42</v>
      </c>
      <c r="B26" s="35">
        <v>85</v>
      </c>
      <c r="C26" s="35">
        <v>118</v>
      </c>
      <c r="D26" s="40">
        <f>B26/C26*100</f>
        <v>72.03389830508475</v>
      </c>
    </row>
    <row r="27" spans="1:4" ht="12.75" customHeight="1">
      <c r="A27" s="11" t="s">
        <v>43</v>
      </c>
      <c r="B27" s="35">
        <v>108</v>
      </c>
      <c r="C27" s="35">
        <v>113</v>
      </c>
      <c r="D27" s="40">
        <f>B27/C27*100</f>
        <v>95.57522123893806</v>
      </c>
    </row>
    <row r="28" spans="1:4" ht="12.75" customHeight="1">
      <c r="A28" s="11" t="s">
        <v>44</v>
      </c>
      <c r="B28" s="35">
        <v>85</v>
      </c>
      <c r="C28" s="35">
        <v>77</v>
      </c>
      <c r="D28" s="40">
        <f>B28/C28*100</f>
        <v>110.3896103896104</v>
      </c>
    </row>
    <row r="29" spans="1:4" s="39" customFormat="1" ht="14.25" customHeight="1">
      <c r="A29" s="36" t="s">
        <v>48</v>
      </c>
      <c r="B29" s="43">
        <v>52.2</v>
      </c>
      <c r="C29" s="41">
        <v>49.7</v>
      </c>
      <c r="D29" s="41">
        <f>B29/C29*100</f>
        <v>105.03018108651912</v>
      </c>
    </row>
    <row r="30" spans="1:4" ht="12.75" customHeight="1">
      <c r="A30" s="34" t="s">
        <v>40</v>
      </c>
      <c r="B30" s="44"/>
      <c r="C30" s="35"/>
      <c r="D30" s="41"/>
    </row>
    <row r="31" spans="1:4" ht="12.75" customHeight="1">
      <c r="A31" s="34" t="s">
        <v>41</v>
      </c>
      <c r="B31" s="35">
        <v>51.9</v>
      </c>
      <c r="C31" s="35">
        <v>50.8</v>
      </c>
      <c r="D31" s="40">
        <f>B31/C31*100</f>
        <v>102.16535433070865</v>
      </c>
    </row>
    <row r="32" spans="1:4" ht="12.75" customHeight="1">
      <c r="A32" s="34" t="s">
        <v>42</v>
      </c>
      <c r="B32" s="35">
        <v>77.2</v>
      </c>
      <c r="C32" s="35">
        <v>67.9</v>
      </c>
      <c r="D32" s="40">
        <f>B32/C32*100</f>
        <v>113.69661266568482</v>
      </c>
    </row>
    <row r="33" spans="1:4" ht="12.75" customHeight="1">
      <c r="A33" s="34" t="s">
        <v>43</v>
      </c>
      <c r="B33" s="35">
        <v>51.2</v>
      </c>
      <c r="C33" s="35">
        <v>45.3</v>
      </c>
      <c r="D33" s="40">
        <f>B33/C33*100</f>
        <v>113.02428256070642</v>
      </c>
    </row>
    <row r="34" spans="1:4" ht="12.75" customHeight="1">
      <c r="A34" s="34" t="s">
        <v>44</v>
      </c>
      <c r="B34" s="35">
        <v>57</v>
      </c>
      <c r="C34" s="40">
        <v>60.1</v>
      </c>
      <c r="D34" s="40">
        <f>B34/C34*100</f>
        <v>94.84193011647254</v>
      </c>
    </row>
    <row r="35" spans="1:4" s="39" customFormat="1" ht="12.75" customHeight="1">
      <c r="A35" s="45" t="s">
        <v>49</v>
      </c>
      <c r="B35" s="37">
        <v>1013</v>
      </c>
      <c r="C35" s="37">
        <v>1017</v>
      </c>
      <c r="D35" s="41">
        <f>B35/C35*100</f>
        <v>99.60668633235005</v>
      </c>
    </row>
    <row r="36" spans="1:4" ht="12.75" customHeight="1">
      <c r="A36" s="34" t="s">
        <v>40</v>
      </c>
      <c r="B36" s="35"/>
      <c r="C36" s="35"/>
      <c r="D36" s="41"/>
    </row>
    <row r="37" spans="1:4" ht="12.75" customHeight="1">
      <c r="A37" s="34" t="s">
        <v>50</v>
      </c>
      <c r="B37" s="35">
        <v>429.5</v>
      </c>
      <c r="C37" s="35">
        <v>420</v>
      </c>
      <c r="D37" s="40">
        <f>B37/C37*100</f>
        <v>102.26190476190476</v>
      </c>
    </row>
    <row r="38" spans="1:4" ht="12.75" customHeight="1">
      <c r="A38" s="34" t="s">
        <v>51</v>
      </c>
      <c r="B38" s="35">
        <v>270</v>
      </c>
      <c r="C38" s="35">
        <v>269</v>
      </c>
      <c r="D38" s="40">
        <f>B38/C38*100</f>
        <v>100.3717472118959</v>
      </c>
    </row>
    <row r="39" spans="1:4" ht="12.75" customHeight="1">
      <c r="A39" s="34" t="s">
        <v>52</v>
      </c>
      <c r="B39" s="35">
        <v>138.6</v>
      </c>
      <c r="C39" s="35">
        <v>135</v>
      </c>
      <c r="D39" s="40">
        <f>B39/C39*100</f>
        <v>102.66666666666666</v>
      </c>
    </row>
    <row r="40" spans="1:4" s="39" customFormat="1" ht="12.75" customHeight="1">
      <c r="A40" s="45" t="s">
        <v>53</v>
      </c>
      <c r="B40" s="41">
        <v>137301</v>
      </c>
      <c r="C40" s="41">
        <v>124530.3</v>
      </c>
      <c r="D40" s="41">
        <f>B40/C40*100</f>
        <v>110.25509454325572</v>
      </c>
    </row>
    <row r="41" spans="1:4" ht="12.75" customHeight="1">
      <c r="A41" s="34" t="s">
        <v>40</v>
      </c>
      <c r="B41" s="35"/>
      <c r="C41" s="35"/>
      <c r="D41" s="41"/>
    </row>
    <row r="42" spans="1:4" ht="12.75" customHeight="1">
      <c r="A42" s="34" t="s">
        <v>54</v>
      </c>
      <c r="B42" s="40">
        <v>79338.8</v>
      </c>
      <c r="C42" s="33">
        <v>71108.4</v>
      </c>
      <c r="D42" s="40">
        <f>B42/C42*100</f>
        <v>111.57444127557366</v>
      </c>
    </row>
    <row r="43" spans="1:4" ht="12.75" customHeight="1">
      <c r="A43" s="34" t="s">
        <v>55</v>
      </c>
      <c r="B43" s="40">
        <v>53323.1</v>
      </c>
      <c r="C43" s="33">
        <v>48370.6</v>
      </c>
      <c r="D43" s="40">
        <f>B43/C43*100</f>
        <v>110.2386573662514</v>
      </c>
    </row>
    <row r="44" spans="1:4" ht="12.75" customHeight="1">
      <c r="A44" s="34" t="s">
        <v>56</v>
      </c>
      <c r="B44" s="40">
        <v>22798.3</v>
      </c>
      <c r="C44" s="33">
        <v>20179.5</v>
      </c>
      <c r="D44" s="40">
        <f>B44/C44*100</f>
        <v>112.97752669788646</v>
      </c>
    </row>
    <row r="45" spans="1:4" s="39" customFormat="1" ht="24.75" customHeight="1">
      <c r="A45" s="45" t="s">
        <v>57</v>
      </c>
      <c r="B45" s="43">
        <f>((B40/B35)/6)*1000</f>
        <v>22589.8321816387</v>
      </c>
      <c r="C45" s="43">
        <f>((C40/C35)/6)*1000</f>
        <v>20408.11209439528</v>
      </c>
      <c r="D45" s="38">
        <f>B45/C45*100</f>
        <v>110.69045523246899</v>
      </c>
    </row>
    <row r="46" spans="1:4" ht="12.75" customHeight="1">
      <c r="A46" s="34" t="s">
        <v>40</v>
      </c>
      <c r="B46" s="43"/>
      <c r="C46" s="43"/>
      <c r="D46" s="38"/>
    </row>
    <row r="47" spans="1:4" ht="12.75" customHeight="1">
      <c r="A47" s="34" t="s">
        <v>58</v>
      </c>
      <c r="B47" s="43">
        <f aca="true" t="shared" si="0" ref="B47:C49">((B42/B37)/6)*1000</f>
        <v>30787.272021730696</v>
      </c>
      <c r="C47" s="43">
        <f t="shared" si="0"/>
        <v>28217.619047619042</v>
      </c>
      <c r="D47" s="46">
        <f>B47/C47*100</f>
        <v>109.10655491441428</v>
      </c>
    </row>
    <row r="48" spans="1:4" ht="12.75" customHeight="1">
      <c r="A48" s="34" t="s">
        <v>59</v>
      </c>
      <c r="B48" s="43">
        <f t="shared" si="0"/>
        <v>32915.4938271605</v>
      </c>
      <c r="C48" s="43">
        <f t="shared" si="0"/>
        <v>29969.392812887236</v>
      </c>
      <c r="D48" s="46">
        <f>B48/C48*100</f>
        <v>109.83036604267271</v>
      </c>
    </row>
    <row r="49" spans="1:4" ht="12.75" customHeight="1">
      <c r="A49" s="34" t="s">
        <v>60</v>
      </c>
      <c r="B49" s="43">
        <f t="shared" si="0"/>
        <v>27414.983164983165</v>
      </c>
      <c r="C49" s="43">
        <f t="shared" si="0"/>
        <v>24912.962962962964</v>
      </c>
      <c r="D49" s="46">
        <f>B49/C49*100</f>
        <v>110.04304548495436</v>
      </c>
    </row>
    <row r="52" spans="1:4" ht="44.25" customHeight="1">
      <c r="A52" s="109"/>
      <c r="B52" s="109"/>
      <c r="C52" s="110"/>
      <c r="D52" s="110"/>
    </row>
  </sheetData>
  <sheetProtection selectLockedCells="1" selectUnlockedCells="1"/>
  <mergeCells count="6">
    <mergeCell ref="A1:D1"/>
    <mergeCell ref="A3:A4"/>
    <mergeCell ref="B3:C3"/>
    <mergeCell ref="D3:D4"/>
    <mergeCell ref="A52:B52"/>
    <mergeCell ref="C52:D52"/>
  </mergeCells>
  <printOptions/>
  <pageMargins left="0.6298611111111111" right="0.15763888888888888" top="0.6694444444444444" bottom="0.5902777777777777" header="0.5118055555555555" footer="0.5118055555555555"/>
  <pageSetup horizontalDpi="300" verticalDpi="300" orientation="portrait" paperSize="9" scale="10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7">
      <selection activeCell="B29" sqref="B29:D29"/>
    </sheetView>
  </sheetViews>
  <sheetFormatPr defaultColWidth="9.00390625" defaultRowHeight="12.75" customHeight="1"/>
  <cols>
    <col min="1" max="1" width="51.125" style="2" customWidth="1"/>
    <col min="2" max="2" width="11.25390625" style="2" customWidth="1"/>
    <col min="3" max="3" width="11.125" style="2" customWidth="1"/>
    <col min="4" max="4" width="12.25390625" style="2" customWidth="1"/>
    <col min="5" max="16384" width="9.125" style="2" customWidth="1"/>
  </cols>
  <sheetData>
    <row r="1" spans="1:4" ht="30.75" customHeight="1">
      <c r="A1" s="111" t="s">
        <v>104</v>
      </c>
      <c r="B1" s="111"/>
      <c r="C1" s="111"/>
      <c r="D1" s="111"/>
    </row>
    <row r="2" spans="1:4" ht="14.25" customHeight="1">
      <c r="A2" s="112"/>
      <c r="B2" s="112"/>
      <c r="C2" s="112"/>
      <c r="D2" s="47"/>
    </row>
    <row r="3" spans="1:4" ht="45.75" customHeight="1">
      <c r="A3" s="48" t="s">
        <v>37</v>
      </c>
      <c r="B3" s="48">
        <v>2018</v>
      </c>
      <c r="C3" s="48">
        <v>2017</v>
      </c>
      <c r="D3" s="48" t="s">
        <v>95</v>
      </c>
    </row>
    <row r="4" spans="1:4" s="52" customFormat="1" ht="14.25" customHeight="1">
      <c r="A4" s="49" t="s">
        <v>61</v>
      </c>
      <c r="B4" s="50">
        <f>SUM(B6:B12)</f>
        <v>99965.3</v>
      </c>
      <c r="C4" s="50">
        <f>SUM(C6:C12)</f>
        <v>105443.90000000001</v>
      </c>
      <c r="D4" s="51">
        <f>B4/C4*100</f>
        <v>94.80425136020196</v>
      </c>
    </row>
    <row r="5" spans="1:4" ht="15" customHeight="1">
      <c r="A5" s="53" t="s">
        <v>40</v>
      </c>
      <c r="B5" s="32"/>
      <c r="C5" s="32"/>
      <c r="D5" s="54"/>
    </row>
    <row r="6" spans="1:4" ht="18.75" customHeight="1">
      <c r="A6" s="53" t="s">
        <v>62</v>
      </c>
      <c r="B6" s="54">
        <v>67891.2</v>
      </c>
      <c r="C6" s="54">
        <v>68130.5</v>
      </c>
      <c r="D6" s="54">
        <f aca="true" t="shared" si="0" ref="D6:D13">B6/C6*100</f>
        <v>99.64876230175912</v>
      </c>
    </row>
    <row r="7" spans="1:4" ht="18" customHeight="1">
      <c r="A7" s="53" t="s">
        <v>63</v>
      </c>
      <c r="B7" s="54">
        <v>7690.2</v>
      </c>
      <c r="C7" s="54">
        <v>10056.7</v>
      </c>
      <c r="D7" s="54">
        <f t="shared" si="0"/>
        <v>76.46842403571748</v>
      </c>
    </row>
    <row r="8" spans="1:4" ht="18" customHeight="1">
      <c r="A8" s="53" t="s">
        <v>64</v>
      </c>
      <c r="B8" s="54">
        <v>481.3</v>
      </c>
      <c r="C8" s="54">
        <v>2790.8</v>
      </c>
      <c r="D8" s="54">
        <f t="shared" si="0"/>
        <v>17.245950981797336</v>
      </c>
    </row>
    <row r="9" spans="1:4" ht="18" customHeight="1">
      <c r="A9" s="53" t="s">
        <v>65</v>
      </c>
      <c r="B9" s="54">
        <v>10603.3</v>
      </c>
      <c r="C9" s="54">
        <v>10267</v>
      </c>
      <c r="D9" s="54">
        <f t="shared" si="0"/>
        <v>103.27554300185058</v>
      </c>
    </row>
    <row r="10" spans="1:4" ht="18" customHeight="1">
      <c r="A10" s="53" t="s">
        <v>66</v>
      </c>
      <c r="B10" s="54">
        <v>1815.3</v>
      </c>
      <c r="C10" s="54">
        <v>1293.3</v>
      </c>
      <c r="D10" s="54">
        <f t="shared" si="0"/>
        <v>140.36186499652052</v>
      </c>
    </row>
    <row r="11" spans="1:4" ht="18" customHeight="1">
      <c r="A11" s="53" t="s">
        <v>67</v>
      </c>
      <c r="B11" s="54">
        <v>163.7</v>
      </c>
      <c r="C11" s="54">
        <v>2503.1</v>
      </c>
      <c r="D11" s="54">
        <f t="shared" si="0"/>
        <v>6.539890535735688</v>
      </c>
    </row>
    <row r="12" spans="1:4" ht="18.75" customHeight="1">
      <c r="A12" s="53" t="s">
        <v>68</v>
      </c>
      <c r="B12" s="54">
        <v>11320.3</v>
      </c>
      <c r="C12" s="54">
        <v>10402.5</v>
      </c>
      <c r="D12" s="54">
        <f t="shared" si="0"/>
        <v>108.8228791155972</v>
      </c>
    </row>
    <row r="13" spans="1:4" s="52" customFormat="1" ht="25.5" customHeight="1">
      <c r="A13" s="55" t="s">
        <v>69</v>
      </c>
      <c r="B13" s="55">
        <v>384</v>
      </c>
      <c r="C13" s="55">
        <v>392</v>
      </c>
      <c r="D13" s="50">
        <f t="shared" si="0"/>
        <v>97.95918367346938</v>
      </c>
    </row>
    <row r="14" spans="1:4" ht="15" customHeight="1">
      <c r="A14" s="56" t="s">
        <v>40</v>
      </c>
      <c r="B14" s="56"/>
      <c r="C14" s="56"/>
      <c r="D14" s="57"/>
    </row>
    <row r="15" spans="1:4" ht="15" customHeight="1">
      <c r="A15" s="56" t="s">
        <v>70</v>
      </c>
      <c r="B15" s="56">
        <v>56</v>
      </c>
      <c r="C15" s="56">
        <v>57</v>
      </c>
      <c r="D15" s="57">
        <f>B15/C15*100</f>
        <v>98.24561403508771</v>
      </c>
    </row>
    <row r="16" spans="1:4" ht="15.75" customHeight="1">
      <c r="A16" s="56" t="s">
        <v>71</v>
      </c>
      <c r="B16" s="56">
        <v>165</v>
      </c>
      <c r="C16" s="56">
        <v>171</v>
      </c>
      <c r="D16" s="57">
        <f>B16/C16*100</f>
        <v>96.49122807017544</v>
      </c>
    </row>
    <row r="17" spans="1:4" s="52" customFormat="1" ht="27.75" customHeight="1">
      <c r="A17" s="55" t="s">
        <v>72</v>
      </c>
      <c r="B17" s="50">
        <v>57745.5</v>
      </c>
      <c r="C17" s="50">
        <v>51717.4</v>
      </c>
      <c r="D17" s="50">
        <f>B17/C17*100</f>
        <v>111.65584503474652</v>
      </c>
    </row>
    <row r="18" spans="1:4" ht="15" customHeight="1">
      <c r="A18" s="56" t="s">
        <v>40</v>
      </c>
      <c r="B18" s="57"/>
      <c r="C18" s="57"/>
      <c r="D18" s="57"/>
    </row>
    <row r="19" spans="1:4" ht="15.75" customHeight="1">
      <c r="A19" s="56" t="s">
        <v>73</v>
      </c>
      <c r="B19" s="57">
        <v>15803.9</v>
      </c>
      <c r="C19" s="57">
        <v>12650.7</v>
      </c>
      <c r="D19" s="57">
        <f>B19/C19*100</f>
        <v>124.92510295872954</v>
      </c>
    </row>
    <row r="20" spans="1:4" ht="28.5" customHeight="1">
      <c r="A20" s="56" t="s">
        <v>74</v>
      </c>
      <c r="B20" s="57">
        <v>24174.3</v>
      </c>
      <c r="C20" s="57">
        <v>21937.3</v>
      </c>
      <c r="D20" s="57">
        <f>B20/C20*100</f>
        <v>110.19724396347772</v>
      </c>
    </row>
    <row r="21" spans="1:4" s="52" customFormat="1" ht="27.75" customHeight="1">
      <c r="A21" s="55" t="s">
        <v>75</v>
      </c>
      <c r="B21" s="50">
        <f>((B17/B13)/6)*1000</f>
        <v>25063.151041666668</v>
      </c>
      <c r="C21" s="50">
        <f>((C17/C13)/6)*1000</f>
        <v>21988.690476190473</v>
      </c>
      <c r="D21" s="50">
        <f>B21/C21*100</f>
        <v>113.98200847297045</v>
      </c>
    </row>
    <row r="22" spans="1:4" ht="15" customHeight="1">
      <c r="A22" s="56" t="s">
        <v>40</v>
      </c>
      <c r="B22" s="50"/>
      <c r="C22" s="50"/>
      <c r="D22" s="57"/>
    </row>
    <row r="23" spans="1:4" ht="21" customHeight="1">
      <c r="A23" s="56" t="s">
        <v>76</v>
      </c>
      <c r="B23" s="50">
        <f>((B19/B15)/6)*1000</f>
        <v>47035.416666666664</v>
      </c>
      <c r="C23" s="50">
        <f>((C19/C15)/6)*1000</f>
        <v>36990.350877192985</v>
      </c>
      <c r="D23" s="57">
        <f>B23/C23*100</f>
        <v>127.15590836870685</v>
      </c>
    </row>
    <row r="24" spans="1:4" ht="29.25" customHeight="1">
      <c r="A24" s="56" t="s">
        <v>77</v>
      </c>
      <c r="B24" s="50">
        <f>((B20/B16)/6)*1000</f>
        <v>24418.484848484848</v>
      </c>
      <c r="C24" s="50">
        <f>((C20/C16)/6)*1000</f>
        <v>21381.384015594536</v>
      </c>
      <c r="D24" s="57">
        <f>B24/C24*100</f>
        <v>114.20441647124058</v>
      </c>
    </row>
    <row r="25" spans="1:4" ht="34.5" customHeight="1">
      <c r="A25" s="56" t="s">
        <v>78</v>
      </c>
      <c r="B25" s="58">
        <f>B15/34.746</f>
        <v>1.6116963103666608</v>
      </c>
      <c r="C25" s="58">
        <f>C15/35.141</f>
        <v>1.6220369369113004</v>
      </c>
      <c r="D25" s="57">
        <f>B25/C25*100</f>
        <v>99.36249130279793</v>
      </c>
    </row>
    <row r="26" spans="1:4" ht="30" customHeight="1">
      <c r="A26" s="56" t="s">
        <v>79</v>
      </c>
      <c r="B26" s="58">
        <f>B16/34.746</f>
        <v>4.7487480573303396</v>
      </c>
      <c r="C26" s="58">
        <f>C16/35.141</f>
        <v>4.8661108107339</v>
      </c>
      <c r="D26" s="57">
        <f>B26/C26*100</f>
        <v>97.58816110096227</v>
      </c>
    </row>
    <row r="27" spans="1:4" ht="14.25" customHeight="1">
      <c r="A27" s="59"/>
      <c r="B27" s="60"/>
      <c r="C27" s="60"/>
      <c r="D27" s="59"/>
    </row>
    <row r="28" spans="1:4" ht="14.25" customHeight="1">
      <c r="A28" s="59"/>
      <c r="B28" s="59"/>
      <c r="C28" s="59"/>
      <c r="D28" s="59"/>
    </row>
    <row r="29" spans="1:4" ht="45" customHeight="1">
      <c r="A29" s="61"/>
      <c r="B29" s="113"/>
      <c r="C29" s="113"/>
      <c r="D29" s="113"/>
    </row>
  </sheetData>
  <sheetProtection selectLockedCells="1" selectUnlockedCells="1"/>
  <mergeCells count="3">
    <mergeCell ref="A1:D1"/>
    <mergeCell ref="A2:C2"/>
    <mergeCell ref="B29:D29"/>
  </mergeCells>
  <printOptions/>
  <pageMargins left="0.7402777777777778" right="0.30972222222222223" top="1" bottom="1" header="0.5118055555555555" footer="0.5118055555555555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0">
      <selection activeCell="E23" sqref="E23"/>
    </sheetView>
  </sheetViews>
  <sheetFormatPr defaultColWidth="9.00390625" defaultRowHeight="12.75" customHeight="1"/>
  <cols>
    <col min="1" max="1" width="46.875" style="29" customWidth="1"/>
    <col min="2" max="2" width="10.125" style="29" customWidth="1"/>
    <col min="3" max="3" width="9.625" style="29" customWidth="1"/>
    <col min="4" max="4" width="10.875" style="29" customWidth="1"/>
    <col min="5" max="5" width="9.00390625" style="29" customWidth="1"/>
    <col min="6" max="6" width="8.375" style="29" customWidth="1"/>
    <col min="7" max="7" width="8.125" style="29" customWidth="1"/>
    <col min="8" max="9" width="9.00390625" style="29" hidden="1" customWidth="1"/>
    <col min="10" max="16384" width="9.125" style="29" customWidth="1"/>
  </cols>
  <sheetData>
    <row r="1" spans="1:5" ht="12.75" customHeight="1">
      <c r="A1" s="114" t="s">
        <v>101</v>
      </c>
      <c r="B1" s="114"/>
      <c r="C1" s="114"/>
      <c r="D1" s="114"/>
      <c r="E1" s="114"/>
    </row>
    <row r="2" spans="1:5" ht="20.25" customHeight="1">
      <c r="A2" s="114"/>
      <c r="B2" s="114"/>
      <c r="C2" s="114"/>
      <c r="D2" s="114"/>
      <c r="E2" s="114"/>
    </row>
    <row r="3" spans="1:5" ht="20.25" customHeight="1">
      <c r="A3" s="62"/>
      <c r="B3" s="62"/>
      <c r="C3" s="62"/>
      <c r="D3" s="62"/>
      <c r="E3" s="62"/>
    </row>
    <row r="4" spans="1:5" ht="67.5" customHeight="1">
      <c r="A4" s="63" t="s">
        <v>1</v>
      </c>
      <c r="B4" s="64" t="s">
        <v>98</v>
      </c>
      <c r="C4" s="64" t="s">
        <v>80</v>
      </c>
      <c r="D4" s="65" t="s">
        <v>81</v>
      </c>
      <c r="E4" s="64" t="s">
        <v>99</v>
      </c>
    </row>
    <row r="5" spans="1:5" s="39" customFormat="1" ht="15" customHeight="1">
      <c r="A5" s="66" t="s">
        <v>82</v>
      </c>
      <c r="B5" s="67">
        <v>26660.2</v>
      </c>
      <c r="C5" s="67">
        <v>23836.5</v>
      </c>
      <c r="D5" s="68">
        <f>B5-C5</f>
        <v>2823.7000000000007</v>
      </c>
      <c r="E5" s="68">
        <f>B5/C5*100</f>
        <v>111.84611834791183</v>
      </c>
    </row>
    <row r="6" spans="1:5" ht="15" customHeight="1">
      <c r="A6" s="69" t="s">
        <v>83</v>
      </c>
      <c r="B6" s="70"/>
      <c r="C6" s="70"/>
      <c r="D6" s="71"/>
      <c r="E6" s="72"/>
    </row>
    <row r="7" spans="1:5" ht="19.5" customHeight="1">
      <c r="A7" s="73" t="s">
        <v>84</v>
      </c>
      <c r="B7" s="54">
        <v>27917.8</v>
      </c>
      <c r="C7" s="54">
        <v>24122.8</v>
      </c>
      <c r="D7" s="70">
        <f>B7-C7</f>
        <v>3795</v>
      </c>
      <c r="E7" s="54">
        <f>B7/C7*100</f>
        <v>115.73200457658315</v>
      </c>
    </row>
    <row r="8" spans="1:8" ht="30.75" customHeight="1">
      <c r="A8" s="73" t="s">
        <v>85</v>
      </c>
      <c r="B8" s="54">
        <v>29873.4</v>
      </c>
      <c r="C8" s="54">
        <v>26584.1</v>
      </c>
      <c r="D8" s="54">
        <f>B8-C8</f>
        <v>3289.300000000003</v>
      </c>
      <c r="E8" s="54">
        <f>B8/C8*100</f>
        <v>112.37318547552862</v>
      </c>
      <c r="H8" s="29" t="s">
        <v>86</v>
      </c>
    </row>
    <row r="9" spans="1:5" ht="45" customHeight="1">
      <c r="A9" s="74" t="s">
        <v>87</v>
      </c>
      <c r="B9" s="54">
        <v>31876.9</v>
      </c>
      <c r="C9" s="54">
        <v>29713.4</v>
      </c>
      <c r="D9" s="70">
        <f>B9-C9</f>
        <v>2163.5</v>
      </c>
      <c r="E9" s="54">
        <f>B9/C9*100</f>
        <v>107.28122665194829</v>
      </c>
    </row>
    <row r="10" spans="1:5" ht="60" customHeight="1">
      <c r="A10" s="74" t="s">
        <v>88</v>
      </c>
      <c r="B10" s="54">
        <v>20725.8</v>
      </c>
      <c r="C10" s="54">
        <v>18127.9</v>
      </c>
      <c r="D10" s="70">
        <f>B10-C10</f>
        <v>2597.899999999998</v>
      </c>
      <c r="E10" s="54">
        <f>B10/C10*100</f>
        <v>114.33094842756194</v>
      </c>
    </row>
    <row r="11" spans="1:5" ht="19.5" customHeight="1">
      <c r="A11" s="73" t="s">
        <v>89</v>
      </c>
      <c r="B11" s="54">
        <v>18245.9</v>
      </c>
      <c r="C11" s="54">
        <v>16124.6</v>
      </c>
      <c r="D11" s="54">
        <f aca="true" t="shared" si="0" ref="D11:D20">B11-C11</f>
        <v>2121.300000000001</v>
      </c>
      <c r="E11" s="54">
        <f aca="true" t="shared" si="1" ref="E11:E20">B11/C11*100</f>
        <v>113.15567517953934</v>
      </c>
    </row>
    <row r="12" spans="1:5" ht="31.5" customHeight="1">
      <c r="A12" s="73" t="s">
        <v>90</v>
      </c>
      <c r="B12" s="54">
        <v>22948</v>
      </c>
      <c r="C12" s="54">
        <v>23552.2</v>
      </c>
      <c r="D12" s="70">
        <f t="shared" si="0"/>
        <v>-604.2000000000007</v>
      </c>
      <c r="E12" s="54">
        <f t="shared" si="1"/>
        <v>97.43463455643209</v>
      </c>
    </row>
    <row r="13" spans="1:5" ht="45.75" customHeight="1">
      <c r="A13" s="73" t="s">
        <v>91</v>
      </c>
      <c r="B13" s="54">
        <v>32466.9</v>
      </c>
      <c r="C13" s="54">
        <v>30647</v>
      </c>
      <c r="D13" s="70">
        <f t="shared" si="0"/>
        <v>1819.9000000000015</v>
      </c>
      <c r="E13" s="54">
        <f t="shared" si="1"/>
        <v>105.93826475674616</v>
      </c>
    </row>
    <row r="14" spans="1:5" ht="18.75" customHeight="1">
      <c r="A14" s="73" t="s">
        <v>102</v>
      </c>
      <c r="B14" s="54">
        <v>22199.3</v>
      </c>
      <c r="C14" s="54">
        <v>20046.3</v>
      </c>
      <c r="D14" s="70">
        <f t="shared" si="0"/>
        <v>2153</v>
      </c>
      <c r="E14" s="54">
        <f t="shared" si="1"/>
        <v>110.74013658380848</v>
      </c>
    </row>
    <row r="15" spans="1:6" ht="30" customHeight="1">
      <c r="A15" s="73" t="s">
        <v>107</v>
      </c>
      <c r="B15" s="31">
        <f>УО!B48</f>
        <v>32915.4938271605</v>
      </c>
      <c r="C15" s="31">
        <f>УО!C48</f>
        <v>29969.392812887236</v>
      </c>
      <c r="D15" s="72">
        <f t="shared" si="0"/>
        <v>2946.101014273263</v>
      </c>
      <c r="E15" s="72">
        <f t="shared" si="1"/>
        <v>109.83036604267271</v>
      </c>
      <c r="F15" s="44"/>
    </row>
    <row r="16" spans="1:6" ht="30" customHeight="1">
      <c r="A16" s="73" t="s">
        <v>108</v>
      </c>
      <c r="B16" s="31">
        <f>УО!B49</f>
        <v>27414.983164983165</v>
      </c>
      <c r="C16" s="31">
        <f>УО!C49</f>
        <v>24912.962962962964</v>
      </c>
      <c r="D16" s="72">
        <f t="shared" si="0"/>
        <v>2502.0202020202014</v>
      </c>
      <c r="E16" s="72">
        <f t="shared" si="1"/>
        <v>110.04304548495436</v>
      </c>
      <c r="F16" s="44"/>
    </row>
    <row r="17" spans="1:10" ht="31.5" customHeight="1">
      <c r="A17" s="73" t="s">
        <v>103</v>
      </c>
      <c r="B17" s="54">
        <v>24418.2</v>
      </c>
      <c r="C17" s="54">
        <v>21339</v>
      </c>
      <c r="D17" s="70">
        <f t="shared" si="0"/>
        <v>3079.2000000000007</v>
      </c>
      <c r="E17" s="54">
        <f t="shared" si="1"/>
        <v>114.42991705328271</v>
      </c>
      <c r="F17" s="44"/>
      <c r="J17" s="29" t="s">
        <v>92</v>
      </c>
    </row>
    <row r="18" spans="1:6" ht="15" customHeight="1">
      <c r="A18" s="73" t="s">
        <v>105</v>
      </c>
      <c r="B18" s="75">
        <f>здравоох!B23</f>
        <v>47035.416666666664</v>
      </c>
      <c r="C18" s="75">
        <f>здравоох!C23</f>
        <v>36990.350877192985</v>
      </c>
      <c r="D18" s="72">
        <f t="shared" si="0"/>
        <v>10045.06578947368</v>
      </c>
      <c r="E18" s="72">
        <f t="shared" si="1"/>
        <v>127.15590836870685</v>
      </c>
      <c r="F18" s="44"/>
    </row>
    <row r="19" spans="1:6" ht="15" customHeight="1">
      <c r="A19" s="73" t="s">
        <v>106</v>
      </c>
      <c r="B19" s="75">
        <f>здравоох!B24</f>
        <v>24418.484848484848</v>
      </c>
      <c r="C19" s="75">
        <f>здравоох!C24</f>
        <v>21381.384015594536</v>
      </c>
      <c r="D19" s="72">
        <f t="shared" si="0"/>
        <v>3037.1008328903117</v>
      </c>
      <c r="E19" s="72">
        <f t="shared" si="1"/>
        <v>114.20441647124058</v>
      </c>
      <c r="F19" s="44"/>
    </row>
    <row r="20" spans="1:5" ht="21" customHeight="1">
      <c r="A20" s="69" t="s">
        <v>93</v>
      </c>
      <c r="B20" s="54">
        <v>28074.1</v>
      </c>
      <c r="C20" s="54">
        <v>25698.5</v>
      </c>
      <c r="D20" s="70">
        <f t="shared" si="0"/>
        <v>2375.5999999999985</v>
      </c>
      <c r="E20" s="54">
        <f t="shared" si="1"/>
        <v>109.24411930657432</v>
      </c>
    </row>
    <row r="21" spans="2:5" ht="15.75" customHeight="1">
      <c r="B21" s="76"/>
      <c r="C21" s="76"/>
      <c r="D21" s="77"/>
      <c r="E21" s="77"/>
    </row>
    <row r="22" spans="1:5" ht="12.75" customHeight="1">
      <c r="A22" s="115"/>
      <c r="B22" s="115"/>
      <c r="C22" s="76"/>
      <c r="D22" s="77"/>
      <c r="E22" s="77"/>
    </row>
    <row r="23" spans="1:5" ht="30.75" customHeight="1">
      <c r="A23" s="115"/>
      <c r="B23" s="115"/>
      <c r="D23" s="78"/>
      <c r="E23" s="79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 selectLockedCells="1" selectUnlockedCells="1"/>
  <mergeCells count="2">
    <mergeCell ref="A1:E2"/>
    <mergeCell ref="A22:B23"/>
  </mergeCells>
  <printOptions/>
  <pageMargins left="0.7201388888888889" right="0.4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ОЭ УЭП (специалист)</dc:creator>
  <cp:keywords/>
  <dc:description/>
  <cp:lastModifiedBy>ОЭ УЭП (специалист)</cp:lastModifiedBy>
  <cp:lastPrinted>2018-08-28T10:20:28Z</cp:lastPrinted>
  <dcterms:created xsi:type="dcterms:W3CDTF">2017-09-21T14:08:40Z</dcterms:created>
  <dcterms:modified xsi:type="dcterms:W3CDTF">2018-10-16T08:32:00Z</dcterms:modified>
  <cp:category/>
  <cp:version/>
  <cp:contentType/>
  <cp:contentStatus/>
</cp:coreProperties>
</file>