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<sst xmlns="http://schemas.openxmlformats.org/spreadsheetml/2006/main" count="188" uniqueCount="107">
  <si>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</si>
  <si>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</si>
  <si>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</si>
  <si>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</si>
  <si>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</si>
  <si>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</si>
  <si>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</si>
  <si>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</si>
  <si>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</si>
  <si>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</si>
  <si>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</si>
  <si>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</si>
  <si>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</si>
  <si>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</si>
  <si>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</si>
  <si>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</si>
  <si>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</si>
  <si>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</si>
  <si>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</si>
  <si>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</si>
  <si>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</si>
  <si>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</si>
  <si>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</si>
  <si>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</si>
  <si>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</si>
  <si>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</si>
  <si>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</si>
  <si>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</si>
  <si>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</si>
  <si>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</si>
  <si>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</si>
  <si>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</si>
  <si>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</si>
  <si>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</si>
  <si>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</si>
  <si>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</si>
  <si>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</si>
  <si>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</si>
  <si>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</si>
  <si>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</si>
  <si>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</si>
  <si>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</si>
  <si>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</si>
  <si>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</si>
  <si>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</si>
  <si>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</si>
  <si>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</si>
  <si>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</si>
  <si>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</si>
  <si>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</si>
  <si>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</si>
  <si>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</si>
  <si>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</si>
  <si>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</si>
  <si>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</si>
  <si>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</si>
  <si>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</si>
  <si>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</si>
  <si>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</si>
  <si>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</si>
  <si>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</si>
  <si>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</si>
  <si>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</si>
  <si>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</si>
  <si>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</si>
  <si>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</si>
  <si>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</si>
  <si>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</si>
  <si>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</si>
  <si>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</si>
  <si>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</si>
  <si>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</si>
  <si>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</si>
  <si>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</si>
  <si>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</si>
  <si>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</si>
  <si>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</si>
  <si>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</si>
  <si>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</si>
  <si>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</si>
  <si>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</si>
  <si>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</si>
  <si>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</si>
  <si>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</si>
  <si>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</si>
  <si>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</si>
  <si>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</si>
  <si>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</si>
  <si>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</si>
  <si>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</si>
  <si>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</si>
  <si>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</si>
  <si>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</si>
  <si>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</si>
  <si>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</si>
  <si>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</si>
  <si>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</si>
  <si>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</si>
  <si>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</si>
  <si>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</si>
  <si>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</si>
  <si>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</si>
  <si>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</si>
  <si>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</si>
  <si>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</si>
  <si>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</si>
  <si>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 июня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</si>
</sst>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">
      <selection activeCell="A104" sqref="A104:N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922373.03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164195.8</v>
      </c>
      <c r="L21" s="15">
        <f t="shared" si="0"/>
        <v>282423.6</v>
      </c>
      <c r="M21" s="15">
        <f t="shared" si="0"/>
        <v>69355.70000000001</v>
      </c>
      <c r="N21" s="15">
        <f t="shared" si="0"/>
        <v>61175.5</v>
      </c>
      <c r="O21" s="15">
        <f t="shared" si="0"/>
        <v>76316</v>
      </c>
      <c r="P21" s="15">
        <f t="shared" si="0"/>
        <v>702014.8200000001</v>
      </c>
      <c r="Q21" s="15">
        <f t="shared" si="0"/>
        <v>206847.2</v>
      </c>
      <c r="R21" s="15">
        <f t="shared" si="0"/>
        <v>95142.29999999999</v>
      </c>
      <c r="S21" s="15">
        <f t="shared" si="0"/>
        <v>67030.11</v>
      </c>
      <c r="T21" s="15">
        <f t="shared" si="0"/>
        <v>58185.8</v>
      </c>
      <c r="U21" s="15">
        <f t="shared" si="0"/>
        <v>220358.20999999996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240685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25226</v>
      </c>
      <c r="L23" s="50">
        <f aca="true" t="shared" si="3" ref="L23:L37">I23+J23+K23</f>
        <v>58827.5</v>
      </c>
      <c r="M23" s="50">
        <f>M24+M25+M26+M27+M28</f>
        <v>21628</v>
      </c>
      <c r="N23" s="50">
        <f>N24+N25+N26+N27+N28</f>
        <v>16476</v>
      </c>
      <c r="O23" s="50">
        <f>O24+O25+O26+O27+O28</f>
        <v>18506</v>
      </c>
      <c r="P23" s="50">
        <f>H23+L23+M23+N23+O23</f>
        <v>166307.8</v>
      </c>
      <c r="Q23" s="50">
        <f aca="true" t="shared" si="4" ref="Q23:Q37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28296.2</v>
      </c>
      <c r="U23" s="50">
        <f aca="true" t="shared" si="5" ref="U23:U37">R23+S23+T23</f>
        <v>74377.2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20262.6</v>
      </c>
      <c r="L24" s="50">
        <f>I24+J24+K24</f>
        <v>49689.4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4963.4</v>
      </c>
      <c r="L25" s="50">
        <f t="shared" si="3"/>
        <v>9117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0</v>
      </c>
      <c r="L26" s="50">
        <f>I26+J26+K26</f>
        <v>21.1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-256.8</v>
      </c>
      <c r="U26" s="50">
        <f t="shared" si="5"/>
        <v>-256.8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681688.03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138969.8</v>
      </c>
      <c r="L30" s="50">
        <f t="shared" si="3"/>
        <v>223596.09999999998</v>
      </c>
      <c r="M30" s="50">
        <f>M31+M32+M33+M34+M35+M36</f>
        <v>47727.700000000004</v>
      </c>
      <c r="N30" s="50">
        <f>N31+N32+N33+N34+N35+N36</f>
        <v>44699.5</v>
      </c>
      <c r="O30" s="50">
        <f>O31+O32+O33+O34+O35+O36</f>
        <v>57810</v>
      </c>
      <c r="P30" s="50">
        <f>H30+L30+M30+N30+O30</f>
        <v>535707.02</v>
      </c>
      <c r="Q30" s="50">
        <f t="shared" si="4"/>
        <v>150237.2</v>
      </c>
      <c r="R30" s="50">
        <f>R31+R32+R33+R34+R35+R36</f>
        <v>71467.29999999999</v>
      </c>
      <c r="S30" s="50">
        <f>S31+S32+S33+S34+S35+S36</f>
        <v>44624.11</v>
      </c>
      <c r="T30" s="50">
        <f>T31+T32+T33+T34+T35+T36</f>
        <v>29889.600000000002</v>
      </c>
      <c r="U30" s="50">
        <f t="shared" si="5"/>
        <v>145981.00999999998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177877.30000000002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14604</v>
      </c>
      <c r="L31" s="50">
        <f t="shared" si="3"/>
        <v>44305</v>
      </c>
      <c r="M31" s="49">
        <v>1224.2</v>
      </c>
      <c r="N31" s="49">
        <v>14602</v>
      </c>
      <c r="O31" s="49">
        <v>14603.5</v>
      </c>
      <c r="P31" s="49"/>
      <c r="Q31" s="50">
        <f t="shared" si="4"/>
        <v>30429.7</v>
      </c>
      <c r="R31" s="49">
        <v>14602.5</v>
      </c>
      <c r="S31" s="49">
        <v>14601.5</v>
      </c>
      <c r="T31" s="49">
        <v>14601.5</v>
      </c>
      <c r="U31" s="50">
        <f t="shared" si="5"/>
        <v>43805.5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113050.19999999998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57635.6</v>
      </c>
      <c r="L32" s="50">
        <f t="shared" si="3"/>
        <v>59127.299999999996</v>
      </c>
      <c r="M32" s="49">
        <v>9115.9</v>
      </c>
      <c r="N32" s="49">
        <v>7996.2</v>
      </c>
      <c r="O32" s="49">
        <v>8122.9</v>
      </c>
      <c r="P32" s="49"/>
      <c r="Q32" s="50">
        <f t="shared" si="4"/>
        <v>25235</v>
      </c>
      <c r="R32" s="49">
        <v>8305.5</v>
      </c>
      <c r="S32" s="49">
        <v>8084.5</v>
      </c>
      <c r="T32" s="49">
        <v>8971.9</v>
      </c>
      <c r="U32" s="50">
        <f t="shared" si="5"/>
        <v>25361.9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286768.13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59097.9</v>
      </c>
      <c r="L33" s="50">
        <f>I33+J33+K33</f>
        <v>102807</v>
      </c>
      <c r="M33" s="49">
        <v>21355.2</v>
      </c>
      <c r="N33" s="49">
        <v>15798.7</v>
      </c>
      <c r="O33" s="49">
        <v>29533</v>
      </c>
      <c r="P33" s="49"/>
      <c r="Q33" s="50">
        <f t="shared" si="4"/>
        <v>66686.9</v>
      </c>
      <c r="R33" s="49">
        <v>22638.2</v>
      </c>
      <c r="S33" s="49">
        <v>16203.51</v>
      </c>
      <c r="T33" s="49">
        <v>0</v>
      </c>
      <c r="U33" s="50">
        <f t="shared" si="5"/>
        <v>38841.71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103680.4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7632.3</v>
      </c>
      <c r="L34" s="50">
        <f>I34+J34+K34</f>
        <v>17356.8</v>
      </c>
      <c r="M34" s="49">
        <v>16032.4</v>
      </c>
      <c r="N34" s="49">
        <v>6302.6</v>
      </c>
      <c r="O34" s="49">
        <v>5550.6</v>
      </c>
      <c r="P34" s="49"/>
      <c r="Q34" s="50">
        <f t="shared" si="4"/>
        <v>27885.6</v>
      </c>
      <c r="R34" s="49">
        <v>25921.1</v>
      </c>
      <c r="S34" s="49">
        <v>5734.6</v>
      </c>
      <c r="T34" s="49">
        <v>6316.2</v>
      </c>
      <c r="U34" s="50">
        <f t="shared" si="5"/>
        <v>37971.899999999994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954442.61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171558.39</v>
      </c>
      <c r="L37" s="50">
        <f t="shared" si="3"/>
        <v>315132.4</v>
      </c>
      <c r="M37" s="50">
        <f>M39+M45+M51+M57+M63</f>
        <v>91280.2</v>
      </c>
      <c r="N37" s="50">
        <f>N39+N45+N51+N57+N63</f>
        <v>73929.7</v>
      </c>
      <c r="O37" s="50">
        <f>O39+O45+O51+O57+O63</f>
        <v>76695.2</v>
      </c>
      <c r="P37" s="50"/>
      <c r="Q37" s="50">
        <f t="shared" si="4"/>
        <v>241905.09999999998</v>
      </c>
      <c r="R37" s="50">
        <f>R39+R45+R51+R57+R63</f>
        <v>89036.7</v>
      </c>
      <c r="S37" s="50">
        <f>S39+S45+S51+S57+S63</f>
        <v>66393.7</v>
      </c>
      <c r="T37" s="50">
        <f>T39+T45+T51+T63+T58</f>
        <v>64700.75</v>
      </c>
      <c r="U37" s="50">
        <f t="shared" si="5"/>
        <v>220131.15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95466.40000000001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46392.8</v>
      </c>
      <c r="L39" s="50">
        <f aca="true" t="shared" si="7" ref="L39:L70">I39+J39+K39</f>
        <v>46392.8</v>
      </c>
      <c r="M39" s="50">
        <f>M40+M41+M42+M43</f>
        <v>8178.6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24535.800000000003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90174.1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41100.5</v>
      </c>
      <c r="L41" s="50">
        <f t="shared" si="7"/>
        <v>41100.5</v>
      </c>
      <c r="M41" s="50">
        <v>8178.6</v>
      </c>
      <c r="N41" s="50">
        <v>8178.6</v>
      </c>
      <c r="O41" s="50">
        <v>8178.6</v>
      </c>
      <c r="P41" s="50"/>
      <c r="Q41" s="50">
        <f t="shared" si="8"/>
        <v>24535.800000000003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46413.2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6512.3</v>
      </c>
      <c r="L45" s="50">
        <f t="shared" si="7"/>
        <v>15743.3</v>
      </c>
      <c r="M45" s="50">
        <f>M46+M47+M48+M49</f>
        <v>3825.5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9160.5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46413.2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6512.3</v>
      </c>
      <c r="L46" s="50">
        <f t="shared" si="7"/>
        <v>15743.3</v>
      </c>
      <c r="M46" s="50">
        <v>3825.5</v>
      </c>
      <c r="N46" s="50">
        <v>2667.5</v>
      </c>
      <c r="O46" s="50">
        <v>2667.5</v>
      </c>
      <c r="P46" s="50"/>
      <c r="Q46" s="50">
        <f t="shared" si="8"/>
        <v>9160.5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561130.6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71469.91</v>
      </c>
      <c r="L51" s="50">
        <f t="shared" si="7"/>
        <v>171024</v>
      </c>
      <c r="M51" s="50">
        <f>M52+M53+M54+M55</f>
        <v>56417.4</v>
      </c>
      <c r="N51" s="50">
        <f>N52+N53+N54+N55</f>
        <v>41872</v>
      </c>
      <c r="O51" s="50">
        <f>O52+O53+O54+O55</f>
        <v>46187.4</v>
      </c>
      <c r="P51" s="50"/>
      <c r="Q51" s="50">
        <f t="shared" si="8"/>
        <v>144476.8</v>
      </c>
      <c r="R51" s="50">
        <f>R52+R53+R54+R55</f>
        <v>59667.899999999994</v>
      </c>
      <c r="S51" s="50">
        <f>S52+S53+S54+S55</f>
        <v>36526.9</v>
      </c>
      <c r="T51" s="50">
        <f>T52+T53+T54+T55</f>
        <v>31079.86</v>
      </c>
      <c r="U51" s="50">
        <f t="shared" si="9"/>
        <v>127274.65999999999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431774.9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60825.41</v>
      </c>
      <c r="L54" s="50">
        <f t="shared" si="7"/>
        <v>146948.8</v>
      </c>
      <c r="M54" s="50">
        <v>38446</v>
      </c>
      <c r="N54" s="50">
        <v>33319.4</v>
      </c>
      <c r="O54" s="50">
        <v>38633.8</v>
      </c>
      <c r="P54" s="50"/>
      <c r="Q54" s="50">
        <f t="shared" si="8"/>
        <v>110399.2</v>
      </c>
      <c r="R54" s="50">
        <v>31559.8</v>
      </c>
      <c r="S54" s="50">
        <v>28654</v>
      </c>
      <c r="T54" s="50">
        <v>22671.46</v>
      </c>
      <c r="U54" s="50">
        <f t="shared" si="9"/>
        <v>82885.26000000001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129355.69999999998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10644.5</v>
      </c>
      <c r="L55" s="50">
        <f t="shared" si="7"/>
        <v>24075.2</v>
      </c>
      <c r="M55" s="50">
        <v>17971.4</v>
      </c>
      <c r="N55" s="50">
        <v>8552.6</v>
      </c>
      <c r="O55" s="50">
        <v>7553.6</v>
      </c>
      <c r="P55" s="50"/>
      <c r="Q55" s="50">
        <f t="shared" si="8"/>
        <v>34077.6</v>
      </c>
      <c r="R55" s="50">
        <v>28108.1</v>
      </c>
      <c r="S55" s="50">
        <v>7872.9</v>
      </c>
      <c r="T55" s="50">
        <v>8408.4</v>
      </c>
      <c r="U55" s="50">
        <f t="shared" si="9"/>
        <v>44389.4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251432.41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47183.38000000001</v>
      </c>
      <c r="L63" s="50">
        <f t="shared" si="7"/>
        <v>81972.30000000002</v>
      </c>
      <c r="M63" s="50">
        <f>M64+M65+M66+M67+M68+M69</f>
        <v>22858.7</v>
      </c>
      <c r="N63" s="50">
        <f>N64+N65+N66+N67+N68+N69</f>
        <v>21211.6</v>
      </c>
      <c r="O63" s="50">
        <f>O64+O65+O66+O67+O68+O69</f>
        <v>19661.7</v>
      </c>
      <c r="P63" s="50"/>
      <c r="Q63" s="50">
        <f t="shared" si="8"/>
        <v>63732</v>
      </c>
      <c r="R63" s="50">
        <f>R64+R65+R66+R67+R68+R69</f>
        <v>18522.7</v>
      </c>
      <c r="S63" s="50">
        <f>S64+S65+S66+S67+S68+S69</f>
        <v>19020.7</v>
      </c>
      <c r="T63" s="50">
        <f>T64+T65+T66+T67+T68+T69</f>
        <v>22861.79</v>
      </c>
      <c r="U63" s="50">
        <f t="shared" si="9"/>
        <v>60405.19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1502.9</v>
      </c>
      <c r="L64" s="50">
        <f t="shared" si="7"/>
        <v>2693.9</v>
      </c>
      <c r="M64" s="50">
        <v>1156.5</v>
      </c>
      <c r="N64" s="50">
        <v>968.5</v>
      </c>
      <c r="O64" s="50">
        <v>2233.5</v>
      </c>
      <c r="P64" s="50"/>
      <c r="Q64" s="50">
        <f t="shared" si="8"/>
        <v>4358.5</v>
      </c>
      <c r="R64" s="50">
        <v>934.5</v>
      </c>
      <c r="S64" s="50">
        <v>933.5</v>
      </c>
      <c r="T64" s="50">
        <v>933.4</v>
      </c>
      <c r="U64" s="50">
        <f t="shared" si="9"/>
        <v>2801.4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127260.6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34154.8</v>
      </c>
      <c r="L65" s="50">
        <f t="shared" si="7"/>
        <v>48946</v>
      </c>
      <c r="M65" s="50">
        <v>9602</v>
      </c>
      <c r="N65" s="50">
        <v>9602</v>
      </c>
      <c r="O65" s="50">
        <v>9602</v>
      </c>
      <c r="P65" s="50"/>
      <c r="Q65" s="50">
        <f>M65+N65+O65</f>
        <v>28806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101331.91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10150.08</v>
      </c>
      <c r="L66" s="50">
        <f>I66+J66+K66</f>
        <v>27571.800000000003</v>
      </c>
      <c r="M66" s="50">
        <v>9884.2</v>
      </c>
      <c r="N66" s="50">
        <v>9966.1</v>
      </c>
      <c r="O66" s="50">
        <v>7094.2</v>
      </c>
      <c r="P66" s="50"/>
      <c r="Q66" s="50">
        <f t="shared" si="8"/>
        <v>26944.500000000004</v>
      </c>
      <c r="R66" s="50">
        <v>7294.2</v>
      </c>
      <c r="S66" s="50">
        <v>7794.2</v>
      </c>
      <c r="T66" s="50">
        <v>11292.89</v>
      </c>
      <c r="U66" s="50">
        <f t="shared" si="9"/>
        <v>26381.29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7735.9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1264.8</v>
      </c>
      <c r="L67" s="50">
        <f t="shared" si="7"/>
        <v>2395.6</v>
      </c>
      <c r="M67" s="50">
        <v>564</v>
      </c>
      <c r="N67" s="50">
        <v>569</v>
      </c>
      <c r="O67" s="50">
        <v>626</v>
      </c>
      <c r="P67" s="50"/>
      <c r="Q67" s="50">
        <f t="shared" si="8"/>
        <v>1759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110.8</v>
      </c>
      <c r="L68" s="50">
        <f>I68+J68+K68</f>
        <v>365</v>
      </c>
      <c r="M68" s="50">
        <v>106</v>
      </c>
      <c r="N68" s="50">
        <v>106</v>
      </c>
      <c r="O68" s="50">
        <v>106</v>
      </c>
      <c r="P68" s="50"/>
      <c r="Q68" s="50">
        <f>M68+N68+O68</f>
        <v>318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-32069.579999999958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-7362.590000000026</v>
      </c>
      <c r="L70" s="50">
        <f t="shared" si="7"/>
        <v>-32708.800000000047</v>
      </c>
      <c r="M70" s="50">
        <f t="shared" si="12"/>
        <v>-21924.499999999985</v>
      </c>
      <c r="N70" s="50">
        <f t="shared" si="12"/>
        <v>-12754.199999999997</v>
      </c>
      <c r="O70" s="50">
        <f t="shared" si="12"/>
        <v>-379.1999999999971</v>
      </c>
      <c r="P70" s="50">
        <f t="shared" si="12"/>
        <v>702014.8200000001</v>
      </c>
      <c r="Q70" s="50">
        <f t="shared" si="8"/>
        <v>-35057.89999999998</v>
      </c>
      <c r="R70" s="50">
        <f t="shared" si="12"/>
        <v>6105.599999999991</v>
      </c>
      <c r="S70" s="50">
        <f t="shared" si="12"/>
        <v>636.4100000000035</v>
      </c>
      <c r="T70" s="50">
        <f t="shared" si="12"/>
        <v>-6514.949999999997</v>
      </c>
      <c r="U70" s="50">
        <f t="shared" si="9"/>
        <v>227.05999999999767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32069.630000000005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 aca="true" t="shared" si="14" ref="H71:H76">H77+H89</f>
        <v>-35470.01000000001</v>
      </c>
      <c r="I71" s="50">
        <f aca="true" t="shared" si="15" ref="I71:O71">I77+I89</f>
        <v>32164.530000000006</v>
      </c>
      <c r="J71" s="50">
        <f t="shared" si="15"/>
        <v>-6818.319999999992</v>
      </c>
      <c r="K71" s="50">
        <f t="shared" si="15"/>
        <v>7362.589999999967</v>
      </c>
      <c r="L71" s="50">
        <f t="shared" si="15"/>
        <v>32708.79999999999</v>
      </c>
      <c r="M71" s="50">
        <f t="shared" si="15"/>
        <v>21924.49999999997</v>
      </c>
      <c r="N71" s="50">
        <f t="shared" si="15"/>
        <v>12754.199999999997</v>
      </c>
      <c r="O71" s="50">
        <f t="shared" si="15"/>
        <v>379.20000000001164</v>
      </c>
      <c r="P71" s="50"/>
      <c r="Q71" s="50">
        <f aca="true" t="shared" si="16" ref="Q71:U76">Q77+Q89</f>
        <v>35057.899999999965</v>
      </c>
      <c r="R71" s="50">
        <f t="shared" si="16"/>
        <v>-6105.599999999991</v>
      </c>
      <c r="S71" s="50">
        <f t="shared" si="16"/>
        <v>-636.4100000000035</v>
      </c>
      <c r="T71" s="50">
        <f t="shared" si="16"/>
        <v>6514.949999999997</v>
      </c>
      <c r="U71" s="50">
        <f t="shared" si="16"/>
        <v>-227.05999999996857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-151868.8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 t="shared" si="14"/>
        <v>-27898.5</v>
      </c>
      <c r="I72" s="50">
        <f aca="true" t="shared" si="17" ref="I72:O72">I78+I90</f>
        <v>-9394.400000000001</v>
      </c>
      <c r="J72" s="50">
        <f t="shared" si="17"/>
        <v>-9610.400000000001</v>
      </c>
      <c r="K72" s="50">
        <f t="shared" si="17"/>
        <v>-12247.399999999998</v>
      </c>
      <c r="L72" s="50">
        <f t="shared" si="17"/>
        <v>-31252.2</v>
      </c>
      <c r="M72" s="50">
        <f t="shared" si="17"/>
        <v>-14591</v>
      </c>
      <c r="N72" s="50">
        <f t="shared" si="17"/>
        <v>-10778</v>
      </c>
      <c r="O72" s="50">
        <f t="shared" si="17"/>
        <v>-10557</v>
      </c>
      <c r="P72" s="50"/>
      <c r="Q72" s="50">
        <f t="shared" si="16"/>
        <v>-35926</v>
      </c>
      <c r="R72" s="50">
        <f t="shared" si="16"/>
        <v>-18028</v>
      </c>
      <c r="S72" s="50">
        <f t="shared" si="16"/>
        <v>-16743</v>
      </c>
      <c r="T72" s="50">
        <f t="shared" si="16"/>
        <v>-22021.1</v>
      </c>
      <c r="U72" s="50">
        <f t="shared" si="16"/>
        <v>-56792.1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39557.399999999965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 t="shared" si="14"/>
        <v>-38632.5</v>
      </c>
      <c r="I73" s="50">
        <f aca="true" t="shared" si="18" ref="I73:O73">I79+I91</f>
        <v>-4017.3999999999996</v>
      </c>
      <c r="J73" s="50">
        <f t="shared" si="18"/>
        <v>-10892.4</v>
      </c>
      <c r="K73" s="50">
        <f t="shared" si="18"/>
        <v>60651.3</v>
      </c>
      <c r="L73" s="50">
        <f t="shared" si="18"/>
        <v>45741.5</v>
      </c>
      <c r="M73" s="50">
        <f t="shared" si="18"/>
        <v>16556.399999999998</v>
      </c>
      <c r="N73" s="50">
        <f t="shared" si="18"/>
        <v>3178.5999999999985</v>
      </c>
      <c r="O73" s="50">
        <f t="shared" si="18"/>
        <v>3177.0999999999985</v>
      </c>
      <c r="P73" s="50"/>
      <c r="Q73" s="50">
        <f t="shared" si="16"/>
        <v>22912.099999999995</v>
      </c>
      <c r="R73" s="50">
        <f t="shared" si="16"/>
        <v>3178.0999999999985</v>
      </c>
      <c r="S73" s="50">
        <f t="shared" si="16"/>
        <v>3179.0999999999985</v>
      </c>
      <c r="T73" s="50">
        <f t="shared" si="16"/>
        <v>3179.0999999999985</v>
      </c>
      <c r="U73" s="50">
        <f t="shared" si="16"/>
        <v>9536.299999999996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395230.9399999999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 t="shared" si="14"/>
        <v>101938.98999999999</v>
      </c>
      <c r="I74" s="50">
        <f aca="true" t="shared" si="19" ref="I74:O74">I80+I92</f>
        <v>64649.03</v>
      </c>
      <c r="J74" s="50">
        <f t="shared" si="19"/>
        <v>33250.78</v>
      </c>
      <c r="K74" s="50">
        <f t="shared" si="19"/>
        <v>13668.789999999994</v>
      </c>
      <c r="L74" s="50">
        <f t="shared" si="19"/>
        <v>111568.59999999996</v>
      </c>
      <c r="M74" s="50">
        <f t="shared" si="19"/>
        <v>37159.299999999996</v>
      </c>
      <c r="N74" s="50">
        <f t="shared" si="19"/>
        <v>33227.3</v>
      </c>
      <c r="O74" s="50">
        <f t="shared" si="19"/>
        <v>34557.1</v>
      </c>
      <c r="P74" s="50"/>
      <c r="Q74" s="50">
        <f t="shared" si="16"/>
        <v>104943.70000000001</v>
      </c>
      <c r="R74" s="50">
        <f t="shared" si="16"/>
        <v>28503.5</v>
      </c>
      <c r="S74" s="50">
        <f t="shared" si="16"/>
        <v>26301.699999999997</v>
      </c>
      <c r="T74" s="50">
        <f t="shared" si="16"/>
        <v>21974.449999999997</v>
      </c>
      <c r="U74" s="50">
        <f t="shared" si="16"/>
        <v>76779.65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-149676.60999999996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 t="shared" si="14"/>
        <v>-50370.999999999985</v>
      </c>
      <c r="I75" s="50">
        <f aca="true" t="shared" si="20" ref="I75:O75">I81+I93</f>
        <v>-11573.1</v>
      </c>
      <c r="J75" s="50">
        <f t="shared" si="20"/>
        <v>-17595.6</v>
      </c>
      <c r="K75" s="50">
        <f t="shared" si="20"/>
        <v>-47188.600000000006</v>
      </c>
      <c r="L75" s="50">
        <f t="shared" si="20"/>
        <v>-76357.3</v>
      </c>
      <c r="M75" s="50">
        <f t="shared" si="20"/>
        <v>-2819.7999999999993</v>
      </c>
      <c r="N75" s="50">
        <f t="shared" si="20"/>
        <v>-6677.1</v>
      </c>
      <c r="O75" s="50">
        <f t="shared" si="20"/>
        <v>-21353.4</v>
      </c>
      <c r="P75" s="50"/>
      <c r="Q75" s="50">
        <f t="shared" si="16"/>
        <v>-30850.299999999996</v>
      </c>
      <c r="R75" s="50">
        <f t="shared" si="16"/>
        <v>6055.899999999998</v>
      </c>
      <c r="S75" s="50">
        <f t="shared" si="16"/>
        <v>-7745.610000000001</v>
      </c>
      <c r="T75" s="50">
        <f t="shared" si="16"/>
        <v>9591.699999999999</v>
      </c>
      <c r="U75" s="50">
        <f t="shared" si="16"/>
        <v>7901.990000000005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-102407.29999999999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 t="shared" si="14"/>
        <v>-20195</v>
      </c>
      <c r="I76" s="50">
        <f aca="true" t="shared" si="21" ref="I76:O76">I82+I94</f>
        <v>-7499.599999999999</v>
      </c>
      <c r="J76" s="50">
        <f t="shared" si="21"/>
        <v>-1970.6999999999998</v>
      </c>
      <c r="K76" s="50">
        <f t="shared" si="21"/>
        <v>-7521.5</v>
      </c>
      <c r="L76" s="50">
        <f t="shared" si="21"/>
        <v>-16991.8</v>
      </c>
      <c r="M76" s="50">
        <f t="shared" si="21"/>
        <v>-15926.4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-27567.6</v>
      </c>
      <c r="R76" s="50">
        <f t="shared" si="16"/>
        <v>-25815.1</v>
      </c>
      <c r="S76" s="50">
        <f t="shared" si="16"/>
        <v>-5628.6</v>
      </c>
      <c r="T76" s="50">
        <f t="shared" si="16"/>
        <v>-6209.2</v>
      </c>
      <c r="U76" s="50">
        <f t="shared" si="16"/>
        <v>-37652.899999999994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-922373.01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3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-164195.8</v>
      </c>
      <c r="L77" s="50">
        <f aca="true" t="shared" si="24" ref="L77:L82">I77+J77+K77</f>
        <v>-282423.6</v>
      </c>
      <c r="M77" s="50">
        <f>M79+M80+M81+M82+M78+M83+M84</f>
        <v>-69355.70000000001</v>
      </c>
      <c r="N77" s="50">
        <f>N79+N80+N81+N82+N78+N83+N84</f>
        <v>-61175.5</v>
      </c>
      <c r="O77" s="50">
        <f>O79+O80+O81+O82+O78+O83+O84</f>
        <v>-76316</v>
      </c>
      <c r="P77" s="50"/>
      <c r="Q77" s="50">
        <f aca="true" t="shared" si="25" ref="Q77:Q82">M77+N77+O77</f>
        <v>-206847.2</v>
      </c>
      <c r="R77" s="50">
        <f>R79+R80+R81+R82+R78+R83+R84</f>
        <v>-95142.29999999999</v>
      </c>
      <c r="S77" s="50">
        <f>S79+S80+S81+S82+S78+S83+S84</f>
        <v>-67030.11</v>
      </c>
      <c r="T77" s="50">
        <f>T79+T80+T81+T82+T78+T83+T84</f>
        <v>-58185.8</v>
      </c>
      <c r="U77" s="50">
        <f aca="true" t="shared" si="26" ref="U77:U84">R77+S77+T77</f>
        <v>-220358.20999999996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-13373.5</v>
      </c>
      <c r="G78" s="49">
        <v>-16574.1</v>
      </c>
      <c r="H78" s="50">
        <f t="shared" si="23"/>
        <v>-43923.6</v>
      </c>
      <c r="I78" s="49">
        <v>-15742.6</v>
      </c>
      <c r="J78" s="49">
        <v>-13684.2</v>
      </c>
      <c r="K78" s="49">
        <v>-20262.6</v>
      </c>
      <c r="L78" s="50">
        <f t="shared" si="24"/>
        <v>-49689.4</v>
      </c>
      <c r="M78" s="49">
        <v>-19573</v>
      </c>
      <c r="N78" s="49">
        <v>-14414</v>
      </c>
      <c r="O78" s="49">
        <v>-15458</v>
      </c>
      <c r="P78" s="49"/>
      <c r="Q78" s="50">
        <f t="shared" si="25"/>
        <v>-49445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-177877.30000000002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-14604</v>
      </c>
      <c r="L79" s="50">
        <f>I79+J79+K79</f>
        <v>-44305</v>
      </c>
      <c r="M79" s="49">
        <v>-1224.2</v>
      </c>
      <c r="N79" s="49">
        <v>-14602</v>
      </c>
      <c r="O79" s="49">
        <v>-14603.5</v>
      </c>
      <c r="P79" s="49"/>
      <c r="Q79" s="50">
        <f>M79+N79+O79</f>
        <v>-30429.7</v>
      </c>
      <c r="R79" s="49">
        <v>-14602.5</v>
      </c>
      <c r="S79" s="49">
        <v>-14601.5</v>
      </c>
      <c r="T79" s="49">
        <v>-14601.5</v>
      </c>
      <c r="U79" s="50">
        <f>R79+S79+T79</f>
        <v>-43805.5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-143168.2</v>
      </c>
      <c r="E80" s="50">
        <v>-1913.9</v>
      </c>
      <c r="F80" s="50">
        <v>-2681.1</v>
      </c>
      <c r="G80" s="50">
        <v>-5442</v>
      </c>
      <c r="H80" s="50">
        <f t="shared" si="23"/>
        <v>-10037</v>
      </c>
      <c r="I80" s="50">
        <v>-3508.2</v>
      </c>
      <c r="J80" s="50">
        <v>-2137.1</v>
      </c>
      <c r="K80" s="50">
        <v>-62599</v>
      </c>
      <c r="L80" s="50">
        <f t="shared" si="24"/>
        <v>-68244.3</v>
      </c>
      <c r="M80" s="50">
        <v>-11170.9</v>
      </c>
      <c r="N80" s="50">
        <v>-10058.2</v>
      </c>
      <c r="O80" s="50">
        <v>-11170.9</v>
      </c>
      <c r="P80" s="50"/>
      <c r="Q80" s="50">
        <f t="shared" si="25"/>
        <v>-32400</v>
      </c>
      <c r="R80" s="50">
        <v>-10350.5</v>
      </c>
      <c r="S80" s="50">
        <v>-10146.5</v>
      </c>
      <c r="T80" s="50">
        <v>-11989.9</v>
      </c>
      <c r="U80" s="50">
        <f t="shared" si="26"/>
        <v>-32486.9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-286768.20999999996</v>
      </c>
      <c r="E81" s="50">
        <v>-17183.3</v>
      </c>
      <c r="F81" s="50">
        <v>-25333.82</v>
      </c>
      <c r="G81" s="50">
        <v>-36151.18</v>
      </c>
      <c r="H81" s="53">
        <f t="shared" si="23"/>
        <v>-78668.29999999999</v>
      </c>
      <c r="I81" s="50">
        <v>-18945.2</v>
      </c>
      <c r="J81" s="50">
        <v>-24785</v>
      </c>
      <c r="K81" s="50">
        <v>-59097.9</v>
      </c>
      <c r="L81" s="50">
        <f>I81+J81+K81</f>
        <v>-102828.1</v>
      </c>
      <c r="M81" s="50">
        <v>-21355.2</v>
      </c>
      <c r="N81" s="50">
        <v>-15798.7</v>
      </c>
      <c r="O81" s="50">
        <v>-29533</v>
      </c>
      <c r="P81" s="50"/>
      <c r="Q81" s="50">
        <f t="shared" si="25"/>
        <v>-66686.9</v>
      </c>
      <c r="R81" s="50">
        <v>-22638.2</v>
      </c>
      <c r="S81" s="50">
        <v>-16203.51</v>
      </c>
      <c r="T81" s="50">
        <v>256.8</v>
      </c>
      <c r="U81" s="50">
        <f t="shared" si="26"/>
        <v>-38584.909999999996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-103680.29999999999</v>
      </c>
      <c r="E82" s="50">
        <v>-6399.5</v>
      </c>
      <c r="F82" s="50">
        <v>-7790.2</v>
      </c>
      <c r="G82" s="50">
        <v>-6276.3</v>
      </c>
      <c r="H82" s="50">
        <f t="shared" si="23"/>
        <v>-20466</v>
      </c>
      <c r="I82" s="50">
        <v>-7667.4</v>
      </c>
      <c r="J82" s="50">
        <v>-2057.1</v>
      </c>
      <c r="K82" s="50">
        <v>-7632.3</v>
      </c>
      <c r="L82" s="50">
        <f t="shared" si="24"/>
        <v>-17356.8</v>
      </c>
      <c r="M82" s="50">
        <v>-16032.4</v>
      </c>
      <c r="N82" s="50">
        <v>-6302.6</v>
      </c>
      <c r="O82" s="50">
        <v>-5550.6</v>
      </c>
      <c r="P82" s="50"/>
      <c r="Q82" s="50">
        <f t="shared" si="25"/>
        <v>-27885.6</v>
      </c>
      <c r="R82" s="50">
        <v>-25921.1</v>
      </c>
      <c r="S82" s="50">
        <v>-5734.6</v>
      </c>
      <c r="T82" s="50">
        <v>-6316.2</v>
      </c>
      <c r="U82" s="50">
        <f t="shared" si="26"/>
        <v>-37971.899999999994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954442.64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7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171558.38999999996</v>
      </c>
      <c r="L89" s="50">
        <f t="shared" si="28"/>
        <v>315132.39999999997</v>
      </c>
      <c r="M89" s="50">
        <f>M90+M91+M92+M93+M94+M95</f>
        <v>91280.19999999998</v>
      </c>
      <c r="N89" s="50">
        <f>N90+N91+N92+N93+N94+N95</f>
        <v>73929.7</v>
      </c>
      <c r="O89" s="50">
        <f>O90+O91+O92+O93+O94+O95</f>
        <v>76695.20000000001</v>
      </c>
      <c r="P89" s="50"/>
      <c r="Q89" s="50">
        <f t="shared" si="29"/>
        <v>241905.09999999998</v>
      </c>
      <c r="R89" s="50">
        <f>R90+R91+R92+R93+R94+R95</f>
        <v>89036.7</v>
      </c>
      <c r="S89" s="50">
        <f>S90+S91+S92+S93+S94+S95</f>
        <v>66393.7</v>
      </c>
      <c r="T89" s="50">
        <f>T90+T91+T92+T93+T94+T95</f>
        <v>64700.75</v>
      </c>
      <c r="U89" s="50">
        <f t="shared" si="30"/>
        <v>220131.15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58698.200000000004</v>
      </c>
      <c r="E90" s="50">
        <v>2922.9</v>
      </c>
      <c r="F90" s="50">
        <v>4924.6</v>
      </c>
      <c r="G90" s="50">
        <v>8177.6</v>
      </c>
      <c r="H90" s="50">
        <f t="shared" si="27"/>
        <v>16025.1</v>
      </c>
      <c r="I90" s="50">
        <v>6348.2</v>
      </c>
      <c r="J90" s="50">
        <v>4073.8</v>
      </c>
      <c r="K90" s="50">
        <v>8015.2</v>
      </c>
      <c r="L90" s="50">
        <f>I90+J90+K90</f>
        <v>18437.2</v>
      </c>
      <c r="M90" s="50">
        <v>4982</v>
      </c>
      <c r="N90" s="50">
        <v>3636</v>
      </c>
      <c r="O90" s="50">
        <v>4901</v>
      </c>
      <c r="P90" s="50"/>
      <c r="Q90" s="50">
        <f t="shared" si="29"/>
        <v>13519</v>
      </c>
      <c r="R90" s="50">
        <v>3602</v>
      </c>
      <c r="S90" s="50">
        <v>3601</v>
      </c>
      <c r="T90" s="50">
        <v>3513.9</v>
      </c>
      <c r="U90" s="50">
        <f t="shared" si="30"/>
        <v>10716.9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217434.69999999998</v>
      </c>
      <c r="E91" s="50">
        <v>2727.5</v>
      </c>
      <c r="F91" s="50">
        <v>8786.9</v>
      </c>
      <c r="G91" s="50">
        <v>9190.2</v>
      </c>
      <c r="H91" s="50">
        <f t="shared" si="27"/>
        <v>20704.6</v>
      </c>
      <c r="I91" s="50">
        <v>10882.6</v>
      </c>
      <c r="J91" s="50">
        <v>3908.6</v>
      </c>
      <c r="K91" s="50">
        <v>75255.3</v>
      </c>
      <c r="L91" s="50">
        <f t="shared" si="28"/>
        <v>90046.5</v>
      </c>
      <c r="M91" s="50">
        <v>17780.6</v>
      </c>
      <c r="N91" s="50">
        <v>17780.6</v>
      </c>
      <c r="O91" s="50">
        <v>17780.6</v>
      </c>
      <c r="P91" s="50"/>
      <c r="Q91" s="50">
        <f t="shared" si="29"/>
        <v>53341.799999999996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538399.1399999999</v>
      </c>
      <c r="E92" s="50">
        <v>19712.35</v>
      </c>
      <c r="F92" s="50">
        <v>46322.01</v>
      </c>
      <c r="G92" s="50">
        <v>45941.63</v>
      </c>
      <c r="H92" s="50">
        <f t="shared" si="27"/>
        <v>111975.98999999999</v>
      </c>
      <c r="I92" s="50">
        <v>68157.23</v>
      </c>
      <c r="J92" s="50">
        <v>35387.88</v>
      </c>
      <c r="K92" s="50">
        <v>76267.79</v>
      </c>
      <c r="L92" s="50">
        <f t="shared" si="28"/>
        <v>179812.89999999997</v>
      </c>
      <c r="M92" s="50">
        <v>48330.2</v>
      </c>
      <c r="N92" s="50">
        <v>43285.5</v>
      </c>
      <c r="O92" s="50">
        <v>45728</v>
      </c>
      <c r="P92" s="50"/>
      <c r="Q92" s="50">
        <f t="shared" si="29"/>
        <v>137343.7</v>
      </c>
      <c r="R92" s="50">
        <v>38854</v>
      </c>
      <c r="S92" s="50">
        <v>36448.2</v>
      </c>
      <c r="T92" s="50">
        <v>33964.35</v>
      </c>
      <c r="U92" s="50">
        <f t="shared" si="30"/>
        <v>109266.54999999999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137091.6</v>
      </c>
      <c r="E93" s="50">
        <v>5470.5</v>
      </c>
      <c r="F93" s="50">
        <v>10267.8</v>
      </c>
      <c r="G93" s="50">
        <v>12559</v>
      </c>
      <c r="H93" s="50">
        <f t="shared" si="27"/>
        <v>28297.3</v>
      </c>
      <c r="I93" s="50">
        <v>7372.1</v>
      </c>
      <c r="J93" s="50">
        <v>7189.4</v>
      </c>
      <c r="K93" s="50">
        <v>11909.3</v>
      </c>
      <c r="L93" s="50">
        <f t="shared" si="28"/>
        <v>26470.8</v>
      </c>
      <c r="M93" s="50">
        <v>18535.4</v>
      </c>
      <c r="N93" s="50">
        <v>9121.6</v>
      </c>
      <c r="O93" s="50">
        <v>8179.6</v>
      </c>
      <c r="P93" s="50"/>
      <c r="Q93" s="50">
        <f>M93+N93+O93</f>
        <v>35836.6</v>
      </c>
      <c r="R93" s="50">
        <v>28694.1</v>
      </c>
      <c r="S93" s="50">
        <v>8457.9</v>
      </c>
      <c r="T93" s="50">
        <v>9334.9</v>
      </c>
      <c r="U93" s="50">
        <f t="shared" si="30"/>
        <v>46486.9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110.8</v>
      </c>
      <c r="L94" s="50">
        <f>I94+J94+K94</f>
        <v>365</v>
      </c>
      <c r="M94" s="50">
        <v>106</v>
      </c>
      <c r="N94" s="50">
        <v>106</v>
      </c>
      <c r="O94" s="50">
        <v>106</v>
      </c>
      <c r="P94" s="50"/>
      <c r="Q94" s="50">
        <f>M94+N94+O94</f>
        <v>318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702014.8200000001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41321.35999999997</v>
      </c>
      <c r="N100" s="49">
        <f>M101</f>
        <v>19396.859999999986</v>
      </c>
      <c r="O100" s="49">
        <f>N101</f>
        <v>6642.659999999989</v>
      </c>
      <c r="P100" s="49"/>
      <c r="Q100" s="50">
        <f>M100</f>
        <v>41321.35999999997</v>
      </c>
      <c r="R100" s="49">
        <f>Q101</f>
        <v>6263.459999999992</v>
      </c>
      <c r="S100" s="49">
        <f>R101</f>
        <v>12369.059999999983</v>
      </c>
      <c r="T100" s="49">
        <f>S101</f>
        <v>13005.469999999987</v>
      </c>
      <c r="U100" s="50">
        <f>R100</f>
        <v>6263.459999999992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6490.52000000004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</f>
        <v>41321.35999999997</v>
      </c>
      <c r="L101" s="50">
        <f>K101</f>
        <v>41321.35999999997</v>
      </c>
      <c r="M101" s="49">
        <f>M21-M37+(-M77)-M89+M100+M71+M88</f>
        <v>19396.859999999986</v>
      </c>
      <c r="N101" s="49">
        <f>N21-N37+(-N77)-N89+N100+N71</f>
        <v>6642.659999999989</v>
      </c>
      <c r="O101" s="49">
        <f>O21-O37+(-O77)-O89+O100+O71+O88</f>
        <v>6263.459999999992</v>
      </c>
      <c r="P101" s="49"/>
      <c r="Q101" s="50">
        <f>O101</f>
        <v>6263.459999999992</v>
      </c>
      <c r="R101" s="49">
        <f>R21-R37+(-R77)-R89+R100+R71</f>
        <v>12369.059999999983</v>
      </c>
      <c r="S101" s="49">
        <f>S21-S37+(-S77)-S89+S100+S71</f>
        <v>13005.469999999987</v>
      </c>
      <c r="T101" s="49">
        <f>T21-T37+(-T77)-T89+T100+T71</f>
        <v>6490.5199999999895</v>
      </c>
      <c r="U101" s="50">
        <f>T101</f>
        <v>6490.5199999999895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-32069.579999999958</v>
      </c>
      <c r="E102" s="49">
        <f aca="true" t="shared" si="33" ref="E102:Q102">E100-E101</f>
        <v>-23205.100000000006</v>
      </c>
      <c r="F102" s="49">
        <f t="shared" si="33"/>
        <v>-8149.209999999999</v>
      </c>
      <c r="G102" s="49">
        <f t="shared" si="33"/>
        <v>-4115.750000000015</v>
      </c>
      <c r="H102" s="50">
        <f t="shared" si="33"/>
        <v>-35470.06000000002</v>
      </c>
      <c r="I102" s="49">
        <f t="shared" si="33"/>
        <v>32164.530000000013</v>
      </c>
      <c r="J102" s="49">
        <f t="shared" si="33"/>
        <v>-6818.319999999992</v>
      </c>
      <c r="K102" s="49">
        <f t="shared" si="33"/>
        <v>7362.590000000026</v>
      </c>
      <c r="L102" s="50">
        <f t="shared" si="33"/>
        <v>32708.800000000047</v>
      </c>
      <c r="M102" s="49">
        <f t="shared" si="33"/>
        <v>21924.499999999985</v>
      </c>
      <c r="N102" s="49">
        <f t="shared" si="33"/>
        <v>12754.199999999997</v>
      </c>
      <c r="O102" s="49">
        <f t="shared" si="33"/>
        <v>379.1999999999971</v>
      </c>
      <c r="P102" s="49">
        <f t="shared" si="33"/>
        <v>0</v>
      </c>
      <c r="Q102" s="50">
        <f t="shared" si="33"/>
        <v>35057.89999999998</v>
      </c>
      <c r="R102" s="49">
        <f>R100-R101</f>
        <v>-6105.599999999991</v>
      </c>
      <c r="S102" s="49">
        <f>S100-S101</f>
        <v>-636.4100000000035</v>
      </c>
      <c r="T102" s="49">
        <f>T100-T101</f>
        <v>6514.949999999997</v>
      </c>
      <c r="U102" s="50">
        <f>U100-U101</f>
        <v>-227.05999999999767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2020-06-04T10:48:05Z</cp:lastPrinted>
  <dcterms:created xsi:type="dcterms:W3CDTF">2011-02-18T08:58:48Z</dcterms:created>
  <dcterms:modified xsi:type="dcterms:W3CDTF">2020-06-05T08:53:15Z</dcterms:modified>
  <cp:category/>
  <cp:version/>
  <cp:contentType/>
  <cp:contentStatus/>
</cp:coreProperties>
</file>