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268" activeTab="0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'1'!$3:$4</definedName>
    <definedName name="_xlnm.Print_Area" localSheetId="0">'1'!$A$1:$I$41</definedName>
    <definedName name="_xlnm.Print_Area" localSheetId="3">'зар.пл'!$A$1:$E$23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<sst xmlns="http://schemas.openxmlformats.org/spreadsheetml/2006/main" count="202" uniqueCount="145">
  <si>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</si>
  <si>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</si>
  <si>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</si>
  <si>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</si>
  <si>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</si>
  <si>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</si>
  <si>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чел.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</si>
  <si>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</si>
  <si>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</si>
  <si>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</si>
  <si>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</si>
  <si>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</si>
  <si>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</si>
  <si>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</si>
  <si>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производство и распределение электроэнергии, газа и воды</t>
  </si>
  <si>
    <t>добыча полезных ископаемых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</si>
  <si>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</si>
  <si>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</si>
  <si>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</si>
  <si>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</si>
  <si>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</si>
  <si>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</si>
  <si>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</si>
  <si>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</si>
  <si>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</si>
  <si>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</si>
  <si>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</si>
  <si>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%</t>
  </si>
  <si>
    <t>кв.м общ. площади</t>
  </si>
  <si>
    <t>руб.</t>
  </si>
  <si>
    <t>тыс.тн.</t>
  </si>
  <si>
    <t>тыс.чел.</t>
  </si>
  <si>
    <t>Наименование показателя</t>
  </si>
  <si>
    <t>Всего по району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</si>
  <si>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</si>
  <si>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</si>
  <si>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</si>
  <si>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</si>
  <si>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</si>
  <si>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</si>
  <si>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</si>
  <si>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</si>
  <si>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</si>
  <si>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</si>
  <si>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</si>
  <si>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</si>
  <si>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</si>
  <si>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</si>
  <si>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</si>
  <si>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</si>
  <si>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</si>
  <si>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</si>
  <si>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</si>
  <si>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</si>
  <si>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</si>
  <si>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</si>
  <si>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</si>
  <si>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</si>
  <si>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</si>
  <si>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</si>
  <si>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</si>
  <si>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</si>
  <si>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</si>
  <si>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</si>
  <si>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</si>
  <si>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</si>
  <si>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</si>
  <si>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</si>
  <si>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</si>
  <si>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</si>
  <si>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</si>
  <si>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</si>
  <si>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</si>
  <si>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</si>
  <si>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</si>
  <si>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"+"/"-" к соответс. уровню прошлого года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</si>
  <si>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</si>
  <si>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</si>
  <si>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</si>
  <si>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</si>
  <si>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</si>
  <si>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ПРОИЗВОДСТВО И РАСПРЕДЕЛЕНИЕ ЭЛЕКТРОЭНЕРГИИ, ГАЗА И ВОДЫ</t>
  </si>
  <si>
    <t>ОПТОВАЯ И РОЗНИЧНАЯ ТОРГОВЛЯ</t>
  </si>
  <si>
    <t>ТРАНСПОРТ И СВЯЗЬ</t>
  </si>
  <si>
    <t>ГОСУДАРСТВЕННОЕ УПРАВЛЕНИЕ, ОБЯЗАТЕЛЬНОЕ СОЦИАЛЬНОЕ СТРАХОВАНИЕ</t>
  </si>
  <si>
    <t>ПРЕДОСТАВЛЕНИЕ ПРОЧИХ КОММУНАЛЬНЫХ, СОЦИАЛЬНЫХ И ПЕРСОНАЛЬНЫХ УСЛУГ</t>
  </si>
  <si>
    <t>КУЛЬТУРА И СПОРТ</t>
  </si>
  <si>
    <t xml:space="preserve">Численность населения на 01.01.соответствующего года </t>
  </si>
  <si>
    <t>2014 г.      (руб.)</t>
  </si>
  <si>
    <t>н/д</t>
  </si>
  <si>
    <t>Начальник отдела экономики управления экономики и планирования администрации муниципального образования Юрьев - Польский район</t>
  </si>
  <si>
    <t xml:space="preserve">  </t>
  </si>
  <si>
    <t>в % к уровню 2014 года</t>
  </si>
  <si>
    <t>х</t>
  </si>
  <si>
    <t>-7580</t>
  </si>
  <si>
    <t>Откл. в % (нат.показ.) к 2014 г.</t>
  </si>
  <si>
    <t>2015 г.      (руб.)</t>
  </si>
  <si>
    <t>2015 г. в % к 2014 г.</t>
  </si>
  <si>
    <t xml:space="preserve">берем с наших 2-х организаций </t>
  </si>
  <si>
    <t>в % (нат.показ.)
к 2014 г.</t>
  </si>
  <si>
    <t>0,2</t>
  </si>
  <si>
    <t>1,2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</si>
  <si>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</si>
  <si>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Л.В.Кошелева</t>
  </si>
  <si>
    <t>Начальник отдела экономики  управления экономики и планирования администрации муниципального образования Юрьев - Польский район</t>
  </si>
  <si>
    <t>Основные показатели развития отрасли образование за январь-сентябрь 2015 года</t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</si>
  <si>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январь-сентябрь</t>
    </r>
  </si>
  <si>
    <t>Предварительные показатели социально-экономического развития района за январь-сентябрь 2015 года</t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</si>
  <si>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октября 2015г.</t>
    </r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</si>
  <si>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январе-сентябре</t>
    </r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</si>
  <si>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январь-сентябрь</t>
    </r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</si>
  <si>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январе-сентябре</t>
    </r>
  </si>
  <si>
    <r>
      <t xml:space="preserve">Реализовано скота на убой в живом весе в сельхозорганизациях  </t>
    </r>
    <r>
      <rPr>
        <b/>
        <sz val="10"/>
        <rFont val="Times New Roman"/>
        <family val="1"/>
      </rPr>
      <t>за январь-сентябрь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</si>
  <si>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январе-сентябре</t>
    </r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</si>
  <si>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октября</t>
    </r>
  </si>
  <si>
    <t>Средняя заработная плата работников крупных и средних предприятий района
за январь-август 2015 года</t>
  </si>
  <si>
    <t>ОБРАЗОВАНИЕ (январь-август)</t>
  </si>
  <si>
    <t>педагогический персонал в школах (январь-сентябрь 2015г.)</t>
  </si>
  <si>
    <t>педагогический персонал в ДОУ (январь-сентябрь 2015г.)</t>
  </si>
  <si>
    <t>ЗДРАВООХРАНЕНИЕ И ПРЕДОСТАВЛЕНИЕ СОЦИАЛЬНЫХ УСЛУГ (январь-август)</t>
  </si>
  <si>
    <t>врачи (январь-сентябрь 2015г.)</t>
  </si>
  <si>
    <t>средний мед. персонал (январь-сентябрь 2015г.)</t>
  </si>
  <si>
    <t>Основные показатели развития отрасли здравоохранение
в январе-сентябре  2015 года</t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</si>
  <si>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январь-август</t>
    </r>
  </si>
  <si>
    <t>80,9% от обл. уровня, 13 место</t>
  </si>
  <si>
    <r>
      <t xml:space="preserve">Ввод в действие жилья </t>
    </r>
    <r>
      <rPr>
        <b/>
        <sz val="10"/>
        <rFont val="Times New Roman"/>
        <family val="1"/>
      </rPr>
      <t>за январь-сентябрь</t>
    </r>
  </si>
  <si>
    <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январь-сентябрь 2015г.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</si>
  <si>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январь-сентябрь 2015г.</t>
    </r>
  </si>
  <si>
    <t>3452,7</t>
  </si>
  <si>
    <t>77689,7</t>
  </si>
  <si>
    <t>101,8</t>
  </si>
  <si>
    <t>201,1</t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</si>
  <si>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</si>
  <si>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</si>
  <si>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январь-август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</si>
  <si>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январь-август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</si>
  <si>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январь-август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</si>
  <si>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январь-сентябрь</t>
    </r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</si>
  <si>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январь-сентябрь</t>
    </r>
  </si>
  <si>
    <t>4,5%, 5 м. после г. Владимир, Александровского, Собинского и Кольчугинского р-ов</t>
  </si>
  <si>
    <t>18,3%, 2 м. по области после Кольчугинского района</t>
  </si>
  <si>
    <t>25,4%, 1 место по области</t>
  </si>
  <si>
    <t xml:space="preserve">  +89 кг к обл. уровню, 6 м. после о.Муром, Селивановского, Собинского, Петушинского, Меленковского р-нов </t>
  </si>
  <si>
    <r>
      <t xml:space="preserve">Число родившихся за </t>
    </r>
    <r>
      <rPr>
        <b/>
        <sz val="10"/>
        <rFont val="Times New Roman"/>
        <family val="1"/>
      </rPr>
      <t>январь-сентябрь</t>
    </r>
  </si>
  <si>
    <r>
      <t xml:space="preserve">Число умерших за </t>
    </r>
    <r>
      <rPr>
        <b/>
        <sz val="10"/>
        <rFont val="Times New Roman"/>
        <family val="1"/>
      </rPr>
      <t>январь-сентябрь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</si>
</sst>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#,##0_р_.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73" fontId="24" fillId="0" borderId="0" xfId="0" applyNumberFormat="1" applyFont="1" applyBorder="1" applyAlignment="1">
      <alignment horizontal="center" wrapText="1"/>
    </xf>
    <xf numFmtId="173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173" fontId="24" fillId="0" borderId="10" xfId="0" applyNumberFormat="1" applyFont="1" applyFill="1" applyBorder="1" applyAlignment="1">
      <alignment/>
    </xf>
    <xf numFmtId="173" fontId="24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73" fontId="22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73" fontId="19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173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0" fontId="3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173" fontId="28" fillId="22" borderId="10" xfId="0" applyNumberFormat="1" applyFont="1" applyFill="1" applyBorder="1" applyAlignment="1">
      <alignment horizontal="right"/>
    </xf>
    <xf numFmtId="173" fontId="28" fillId="22" borderId="10" xfId="0" applyNumberFormat="1" applyFont="1" applyFill="1" applyBorder="1" applyAlignment="1">
      <alignment wrapText="1"/>
    </xf>
    <xf numFmtId="173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73" fontId="28" fillId="0" borderId="0" xfId="0" applyNumberFormat="1" applyFont="1" applyAlignment="1">
      <alignment horizontal="right"/>
    </xf>
    <xf numFmtId="17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73" fontId="24" fillId="0" borderId="0" xfId="0" applyNumberFormat="1" applyFont="1" applyAlignment="1">
      <alignment/>
    </xf>
    <xf numFmtId="173" fontId="19" fillId="0" borderId="10" xfId="0" applyNumberFormat="1" applyFont="1" applyFill="1" applyBorder="1" applyAlignment="1">
      <alignment horizontal="right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173" fontId="19" fillId="0" borderId="10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right"/>
    </xf>
    <xf numFmtId="173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173" fontId="19" fillId="24" borderId="10" xfId="0" applyNumberFormat="1" applyFont="1" applyFill="1" applyBorder="1" applyAlignment="1">
      <alignment wrapText="1"/>
    </xf>
    <xf numFmtId="173" fontId="28" fillId="24" borderId="10" xfId="0" applyNumberFormat="1" applyFont="1" applyFill="1" applyBorder="1" applyAlignment="1">
      <alignment wrapText="1"/>
    </xf>
    <xf numFmtId="2" fontId="28" fillId="24" borderId="10" xfId="0" applyNumberFormat="1" applyFont="1" applyFill="1" applyBorder="1" applyAlignment="1">
      <alignment wrapText="1"/>
    </xf>
    <xf numFmtId="173" fontId="22" fillId="25" borderId="10" xfId="0" applyNumberFormat="1" applyFont="1" applyFill="1" applyBorder="1" applyAlignment="1">
      <alignment/>
    </xf>
    <xf numFmtId="173" fontId="24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172" fontId="24" fillId="0" borderId="13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73" fontId="22" fillId="0" borderId="10" xfId="0" applyNumberFormat="1" applyFont="1" applyFill="1" applyBorder="1" applyAlignment="1">
      <alignment horizontal="center" vertical="top" wrapText="1"/>
    </xf>
    <xf numFmtId="173" fontId="24" fillId="0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center" vertical="top"/>
    </xf>
    <xf numFmtId="2" fontId="22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173" fontId="24" fillId="0" borderId="13" xfId="0" applyNumberFormat="1" applyFont="1" applyFill="1" applyBorder="1" applyAlignment="1">
      <alignment horizontal="center" vertical="top" wrapText="1"/>
    </xf>
    <xf numFmtId="173" fontId="24" fillId="0" borderId="10" xfId="0" applyNumberFormat="1" applyFont="1" applyFill="1" applyBorder="1" applyAlignment="1" quotePrefix="1">
      <alignment horizontal="center" vertical="top" wrapText="1"/>
    </xf>
    <xf numFmtId="173" fontId="27" fillId="0" borderId="13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173" fontId="24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17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  <xf numFmtId="0" fontId="28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115" zoomScaleNormal="115"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5.25390625" style="1" customWidth="1"/>
    <col min="2" max="2" width="51.125" style="2" customWidth="1"/>
    <col min="3" max="4" width="9.125" style="2" customWidth="1"/>
    <col min="5" max="5" width="8.75390625" style="2" customWidth="1"/>
    <col min="6" max="7" width="10.25390625" style="2" customWidth="1"/>
    <col min="8" max="8" width="11.75390625" style="2" customWidth="1"/>
    <col min="9" max="9" width="30.375" style="2" customWidth="1"/>
    <col min="10" max="16384" width="9.125" style="2" customWidth="1"/>
  </cols>
  <sheetData>
    <row r="1" spans="1:9" ht="1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25" ht="15.7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9" ht="12.75" customHeight="1">
      <c r="A3" s="102" t="s">
        <v>0</v>
      </c>
      <c r="B3" s="102" t="s">
        <v>1</v>
      </c>
      <c r="C3" s="103" t="s">
        <v>2</v>
      </c>
      <c r="D3" s="103" t="s">
        <v>3</v>
      </c>
      <c r="E3" s="103"/>
      <c r="F3" s="103"/>
      <c r="G3" s="102" t="s">
        <v>4</v>
      </c>
      <c r="H3" s="102"/>
      <c r="I3" s="102" t="s">
        <v>5</v>
      </c>
    </row>
    <row r="4" spans="1:9" s="6" customFormat="1" ht="38.25">
      <c r="A4" s="102"/>
      <c r="B4" s="102"/>
      <c r="C4" s="103"/>
      <c r="D4" s="4">
        <v>2015</v>
      </c>
      <c r="E4" s="4">
        <v>2014</v>
      </c>
      <c r="F4" s="5" t="s">
        <v>95</v>
      </c>
      <c r="G4" s="4">
        <v>2015</v>
      </c>
      <c r="H4" s="4" t="s">
        <v>99</v>
      </c>
      <c r="I4" s="106"/>
    </row>
    <row r="5" spans="1:10" ht="12.75">
      <c r="A5" s="7">
        <v>1</v>
      </c>
      <c r="B5" s="74" t="s">
        <v>87</v>
      </c>
      <c r="C5" s="7" t="s">
        <v>6</v>
      </c>
      <c r="D5" s="76">
        <v>36080</v>
      </c>
      <c r="E5" s="76">
        <v>36361</v>
      </c>
      <c r="F5" s="76">
        <f>D5-E5</f>
        <v>-281</v>
      </c>
      <c r="G5" s="76">
        <v>1405741</v>
      </c>
      <c r="H5" s="79" t="s">
        <v>94</v>
      </c>
      <c r="I5" s="80">
        <f>D5/G5</f>
        <v>0.02566617890493341</v>
      </c>
      <c r="J5" s="55"/>
    </row>
    <row r="6" spans="1:9" ht="12.75">
      <c r="A6" s="7"/>
      <c r="B6" s="74" t="s">
        <v>143</v>
      </c>
      <c r="C6" s="7" t="s">
        <v>6</v>
      </c>
      <c r="D6" s="76">
        <v>270</v>
      </c>
      <c r="E6" s="76">
        <v>288</v>
      </c>
      <c r="F6" s="76">
        <f>D6-E6</f>
        <v>-18</v>
      </c>
      <c r="G6" s="76">
        <v>12179</v>
      </c>
      <c r="H6" s="76">
        <v>382</v>
      </c>
      <c r="I6" s="77">
        <f>D6/G6</f>
        <v>0.022169307824944577</v>
      </c>
    </row>
    <row r="7" spans="1:9" ht="12.75">
      <c r="A7" s="7"/>
      <c r="B7" s="74" t="s">
        <v>144</v>
      </c>
      <c r="C7" s="7" t="s">
        <v>6</v>
      </c>
      <c r="D7" s="76">
        <v>469</v>
      </c>
      <c r="E7" s="76">
        <v>449</v>
      </c>
      <c r="F7" s="76">
        <f>D7-E7</f>
        <v>20</v>
      </c>
      <c r="G7" s="76">
        <v>17533</v>
      </c>
      <c r="H7" s="76">
        <v>101</v>
      </c>
      <c r="I7" s="77">
        <f>D7/G7</f>
        <v>0.026749557976387384</v>
      </c>
    </row>
    <row r="8" spans="1:9" ht="12.75">
      <c r="A8" s="7"/>
      <c r="B8" s="74" t="s">
        <v>7</v>
      </c>
      <c r="C8" s="7" t="s">
        <v>6</v>
      </c>
      <c r="D8" s="76">
        <f>D6-D7</f>
        <v>-199</v>
      </c>
      <c r="E8" s="76">
        <f>E6-E7</f>
        <v>-161</v>
      </c>
      <c r="F8" s="76">
        <f>D8-E8</f>
        <v>-38</v>
      </c>
      <c r="G8" s="76">
        <f>G6-G7</f>
        <v>-5354</v>
      </c>
      <c r="H8" s="76">
        <f>H6-H7</f>
        <v>281</v>
      </c>
      <c r="I8" s="77">
        <f>D8/G8</f>
        <v>0.03716847217033993</v>
      </c>
    </row>
    <row r="9" spans="1:10" ht="12.75">
      <c r="A9" s="7"/>
      <c r="B9" s="74" t="s">
        <v>8</v>
      </c>
      <c r="C9" s="7"/>
      <c r="D9" s="78">
        <f>D7/D6</f>
        <v>1.737037037037037</v>
      </c>
      <c r="E9" s="78">
        <f>E7/E6</f>
        <v>1.5590277777777777</v>
      </c>
      <c r="F9" s="78">
        <f>D9-E9</f>
        <v>0.17800925925925926</v>
      </c>
      <c r="G9" s="78">
        <f>G7/G6</f>
        <v>1.439609163313901</v>
      </c>
      <c r="H9" s="78">
        <v>-0.04</v>
      </c>
      <c r="I9" s="78"/>
      <c r="J9" s="2" t="s">
        <v>9</v>
      </c>
    </row>
    <row r="10" spans="1:12" ht="38.25" customHeight="1">
      <c r="A10" s="7">
        <v>2</v>
      </c>
      <c r="B10" s="67" t="s">
        <v>138</v>
      </c>
      <c r="C10" s="81" t="s">
        <v>10</v>
      </c>
      <c r="D10" s="82">
        <f>D12+D13</f>
        <v>3684.4</v>
      </c>
      <c r="E10" s="82">
        <f>E12+E13</f>
        <v>3404.1</v>
      </c>
      <c r="F10" s="82">
        <f>D10/E10*100</f>
        <v>108.23418818483594</v>
      </c>
      <c r="G10" s="82">
        <f>G12+G13+G14</f>
        <v>240162</v>
      </c>
      <c r="H10" s="82">
        <v>115.5</v>
      </c>
      <c r="I10" s="77">
        <f>D10/G10</f>
        <v>0.01534131128155162</v>
      </c>
      <c r="J10" s="107" t="s">
        <v>11</v>
      </c>
      <c r="K10" s="107"/>
      <c r="L10" s="107"/>
    </row>
    <row r="11" spans="1:9" ht="12.75">
      <c r="A11" s="71"/>
      <c r="B11" s="67" t="s">
        <v>12</v>
      </c>
      <c r="C11" s="71"/>
      <c r="D11" s="7"/>
      <c r="E11" s="7"/>
      <c r="F11" s="82"/>
      <c r="G11" s="83"/>
      <c r="H11" s="83"/>
      <c r="I11" s="84"/>
    </row>
    <row r="12" spans="1:9" ht="12.75">
      <c r="A12" s="71"/>
      <c r="B12" s="85" t="s">
        <v>13</v>
      </c>
      <c r="C12" s="71" t="s">
        <v>10</v>
      </c>
      <c r="D12" s="83">
        <v>3467.9</v>
      </c>
      <c r="E12" s="83">
        <v>3198.1</v>
      </c>
      <c r="F12" s="83">
        <f>D12/E12*100</f>
        <v>108.43625902879836</v>
      </c>
      <c r="G12" s="83">
        <v>218301.4</v>
      </c>
      <c r="H12" s="83">
        <v>116.3</v>
      </c>
      <c r="I12" s="77">
        <f>D12/G12</f>
        <v>0.015885834905318977</v>
      </c>
    </row>
    <row r="13" spans="1:9" ht="25.5">
      <c r="A13" s="72"/>
      <c r="B13" s="85" t="s">
        <v>14</v>
      </c>
      <c r="C13" s="71" t="s">
        <v>10</v>
      </c>
      <c r="D13" s="83">
        <v>216.5</v>
      </c>
      <c r="E13" s="83">
        <v>206</v>
      </c>
      <c r="F13" s="83">
        <f>D13/E13*100</f>
        <v>105.09708737864078</v>
      </c>
      <c r="G13" s="83">
        <v>20569.9</v>
      </c>
      <c r="H13" s="83">
        <v>108.5</v>
      </c>
      <c r="I13" s="77">
        <f>D13/G13</f>
        <v>0.010525087628039028</v>
      </c>
    </row>
    <row r="14" spans="1:9" ht="13.5">
      <c r="A14" s="72"/>
      <c r="B14" s="85" t="s">
        <v>15</v>
      </c>
      <c r="C14" s="71" t="s">
        <v>10</v>
      </c>
      <c r="D14" s="83" t="s">
        <v>89</v>
      </c>
      <c r="E14" s="78" t="s">
        <v>89</v>
      </c>
      <c r="F14" s="83" t="s">
        <v>89</v>
      </c>
      <c r="G14" s="83">
        <v>1290.7</v>
      </c>
      <c r="H14" s="83">
        <v>100.6</v>
      </c>
      <c r="I14" s="77"/>
    </row>
    <row r="15" spans="1:9" ht="38.25">
      <c r="A15" s="7">
        <v>3</v>
      </c>
      <c r="B15" s="67" t="s">
        <v>16</v>
      </c>
      <c r="C15" s="71" t="s">
        <v>17</v>
      </c>
      <c r="D15" s="83">
        <f>D10/D5*1000</f>
        <v>102.11751662971176</v>
      </c>
      <c r="E15" s="83">
        <f>E10/E5*1000</f>
        <v>93.61953741646269</v>
      </c>
      <c r="F15" s="83">
        <f>D15/E15*100</f>
        <v>109.07714292097617</v>
      </c>
      <c r="G15" s="83">
        <f>G10/G5*1000</f>
        <v>170.8437044946402</v>
      </c>
      <c r="H15" s="83">
        <v>114.9</v>
      </c>
      <c r="I15" s="77">
        <f>D15/G15</f>
        <v>0.597724785538793</v>
      </c>
    </row>
    <row r="16" spans="1:9" ht="27.75" customHeight="1">
      <c r="A16" s="7">
        <v>4</v>
      </c>
      <c r="B16" s="74" t="s">
        <v>108</v>
      </c>
      <c r="C16" s="7"/>
      <c r="D16" s="76"/>
      <c r="E16" s="76"/>
      <c r="F16" s="83"/>
      <c r="G16" s="76"/>
      <c r="H16" s="83"/>
      <c r="I16" s="76"/>
    </row>
    <row r="17" spans="1:9" ht="12.75">
      <c r="A17" s="7"/>
      <c r="B17" s="86" t="s">
        <v>18</v>
      </c>
      <c r="C17" s="7" t="s">
        <v>19</v>
      </c>
      <c r="D17" s="76">
        <v>27987</v>
      </c>
      <c r="E17" s="76">
        <v>27971</v>
      </c>
      <c r="F17" s="83">
        <f>D17/E17*100</f>
        <v>100.05720210217726</v>
      </c>
      <c r="G17" s="76">
        <v>120472</v>
      </c>
      <c r="H17" s="83">
        <v>96.5</v>
      </c>
      <c r="I17" s="77">
        <f>D17/G17</f>
        <v>0.23231124244637757</v>
      </c>
    </row>
    <row r="18" spans="1:9" ht="12.75">
      <c r="A18" s="7"/>
      <c r="B18" s="86" t="s">
        <v>20</v>
      </c>
      <c r="C18" s="7" t="s">
        <v>19</v>
      </c>
      <c r="D18" s="76">
        <v>12858</v>
      </c>
      <c r="E18" s="76">
        <v>13375</v>
      </c>
      <c r="F18" s="83">
        <f>D18/E18*100</f>
        <v>96.13457943925233</v>
      </c>
      <c r="G18" s="76">
        <v>51687</v>
      </c>
      <c r="H18" s="83">
        <v>96</v>
      </c>
      <c r="I18" s="77">
        <f>D18/G18</f>
        <v>0.24876661442916015</v>
      </c>
    </row>
    <row r="19" spans="1:9" ht="12.75">
      <c r="A19" s="7"/>
      <c r="B19" s="86" t="s">
        <v>21</v>
      </c>
      <c r="C19" s="7" t="s">
        <v>19</v>
      </c>
      <c r="D19" s="76">
        <v>0</v>
      </c>
      <c r="E19" s="76">
        <v>0</v>
      </c>
      <c r="F19" s="83">
        <v>0</v>
      </c>
      <c r="G19" s="76">
        <v>145081</v>
      </c>
      <c r="H19" s="83">
        <v>107.3</v>
      </c>
      <c r="I19" s="76">
        <v>0</v>
      </c>
    </row>
    <row r="20" spans="1:9" ht="40.5" customHeight="1">
      <c r="A20" s="7">
        <v>5</v>
      </c>
      <c r="B20" s="67" t="s">
        <v>110</v>
      </c>
      <c r="C20" s="7" t="s">
        <v>22</v>
      </c>
      <c r="D20" s="83">
        <v>2040.3</v>
      </c>
      <c r="E20" s="83">
        <v>2241.3</v>
      </c>
      <c r="F20" s="83">
        <f>D20/E20*100</f>
        <v>91.03199036273591</v>
      </c>
      <c r="G20" s="83">
        <v>45420.1</v>
      </c>
      <c r="H20" s="83">
        <v>99.2</v>
      </c>
      <c r="I20" s="83" t="s">
        <v>139</v>
      </c>
    </row>
    <row r="21" spans="1:9" ht="27.75" customHeight="1">
      <c r="A21" s="7"/>
      <c r="B21" s="86" t="s">
        <v>23</v>
      </c>
      <c r="C21" s="7" t="s">
        <v>22</v>
      </c>
      <c r="D21" s="83">
        <v>2033.2</v>
      </c>
      <c r="E21" s="83">
        <v>2238.4</v>
      </c>
      <c r="F21" s="83">
        <f>D21/E21*100</f>
        <v>90.83273766976411</v>
      </c>
      <c r="G21" s="83">
        <v>11090.1</v>
      </c>
      <c r="H21" s="83">
        <v>94.1</v>
      </c>
      <c r="I21" s="82" t="s">
        <v>140</v>
      </c>
    </row>
    <row r="22" spans="1:9" ht="12.75">
      <c r="A22" s="7"/>
      <c r="B22" s="86" t="s">
        <v>24</v>
      </c>
      <c r="C22" s="7" t="s">
        <v>22</v>
      </c>
      <c r="D22" s="76">
        <v>0</v>
      </c>
      <c r="E22" s="76">
        <v>0</v>
      </c>
      <c r="F22" s="83">
        <v>0</v>
      </c>
      <c r="G22" s="83">
        <v>14217.9</v>
      </c>
      <c r="H22" s="83">
        <v>95.4</v>
      </c>
      <c r="I22" s="76">
        <v>0</v>
      </c>
    </row>
    <row r="23" spans="1:9" ht="26.25" customHeight="1">
      <c r="A23" s="7">
        <v>6</v>
      </c>
      <c r="B23" s="67" t="s">
        <v>111</v>
      </c>
      <c r="C23" s="87" t="s">
        <v>22</v>
      </c>
      <c r="D23" s="83">
        <v>63054.4</v>
      </c>
      <c r="E23" s="83">
        <v>58567.5</v>
      </c>
      <c r="F23" s="83">
        <f>D23/E23*100</f>
        <v>107.6610748281897</v>
      </c>
      <c r="G23" s="83">
        <v>248677.1</v>
      </c>
      <c r="H23" s="83">
        <v>103.4</v>
      </c>
      <c r="I23" s="88" t="s">
        <v>141</v>
      </c>
    </row>
    <row r="24" spans="1:9" ht="54.75" customHeight="1">
      <c r="A24" s="7">
        <v>7</v>
      </c>
      <c r="B24" s="67" t="s">
        <v>109</v>
      </c>
      <c r="C24" s="87" t="s">
        <v>25</v>
      </c>
      <c r="D24" s="83">
        <v>4880</v>
      </c>
      <c r="E24" s="83">
        <v>4455</v>
      </c>
      <c r="F24" s="83">
        <f>D24/E24*100</f>
        <v>109.5398428731762</v>
      </c>
      <c r="G24" s="83">
        <v>4791</v>
      </c>
      <c r="H24" s="83">
        <v>107.4</v>
      </c>
      <c r="I24" s="82" t="s">
        <v>142</v>
      </c>
    </row>
    <row r="25" spans="1:9" ht="25.5">
      <c r="A25" s="7">
        <v>8</v>
      </c>
      <c r="B25" s="74" t="s">
        <v>112</v>
      </c>
      <c r="C25" s="7" t="s">
        <v>22</v>
      </c>
      <c r="D25" s="83">
        <v>2514.9</v>
      </c>
      <c r="E25" s="83">
        <v>2241.3</v>
      </c>
      <c r="F25" s="83">
        <f>D25/E25*100</f>
        <v>112.20720117788782</v>
      </c>
      <c r="G25" s="83">
        <v>47389.8</v>
      </c>
      <c r="H25" s="83">
        <v>103.5</v>
      </c>
      <c r="I25" s="77">
        <f>D25/G25</f>
        <v>0.053068381803679274</v>
      </c>
    </row>
    <row r="26" spans="1:9" ht="26.25" customHeight="1">
      <c r="A26" s="7">
        <v>9</v>
      </c>
      <c r="B26" s="67" t="s">
        <v>113</v>
      </c>
      <c r="C26" s="87" t="s">
        <v>22</v>
      </c>
      <c r="D26" s="83">
        <v>59645.3</v>
      </c>
      <c r="E26" s="83">
        <v>53641.2</v>
      </c>
      <c r="F26" s="83">
        <f>D26/E26*100</f>
        <v>111.19307547183882</v>
      </c>
      <c r="G26" s="83">
        <v>241063.4</v>
      </c>
      <c r="H26" s="83">
        <v>105.7</v>
      </c>
      <c r="I26" s="77">
        <f>D26/G26</f>
        <v>0.2474257809356377</v>
      </c>
    </row>
    <row r="27" spans="1:9" ht="26.25" customHeight="1">
      <c r="A27" s="7">
        <v>10</v>
      </c>
      <c r="B27" s="89" t="s">
        <v>137</v>
      </c>
      <c r="C27" s="7" t="s">
        <v>10</v>
      </c>
      <c r="D27" s="83">
        <v>1781.3</v>
      </c>
      <c r="E27" s="90">
        <v>1737.8</v>
      </c>
      <c r="F27" s="83">
        <f>D27/E27*100</f>
        <v>102.5031649211647</v>
      </c>
      <c r="G27" s="83">
        <v>138893.2</v>
      </c>
      <c r="H27" s="83">
        <v>105.7</v>
      </c>
      <c r="I27" s="77">
        <f>D27/G27</f>
        <v>0.012824961913182213</v>
      </c>
    </row>
    <row r="28" spans="1:9" ht="25.5">
      <c r="A28" s="7"/>
      <c r="B28" s="89" t="s">
        <v>26</v>
      </c>
      <c r="C28" s="7" t="s">
        <v>27</v>
      </c>
      <c r="D28" s="83">
        <v>85.6</v>
      </c>
      <c r="E28" s="90">
        <v>94.2</v>
      </c>
      <c r="F28" s="83">
        <f>D28-E28</f>
        <v>-8.600000000000009</v>
      </c>
      <c r="G28" s="83">
        <v>88.1</v>
      </c>
      <c r="H28" s="83" t="s">
        <v>93</v>
      </c>
      <c r="I28" s="83">
        <f>D28-G28</f>
        <v>-2.5</v>
      </c>
    </row>
    <row r="29" spans="1:12" ht="38.25">
      <c r="A29" s="7">
        <v>11</v>
      </c>
      <c r="B29" s="67" t="s">
        <v>106</v>
      </c>
      <c r="C29" s="7" t="s">
        <v>10</v>
      </c>
      <c r="D29" s="78">
        <v>27.68</v>
      </c>
      <c r="E29" s="78">
        <v>22.49</v>
      </c>
      <c r="F29" s="83">
        <f>D29/E29*100</f>
        <v>123.07692307692308</v>
      </c>
      <c r="G29" s="83">
        <v>2540.8</v>
      </c>
      <c r="H29" s="83">
        <v>74.1</v>
      </c>
      <c r="I29" s="77">
        <f>D29/G29</f>
        <v>0.010894206549118386</v>
      </c>
      <c r="J29" s="104" t="s">
        <v>98</v>
      </c>
      <c r="K29" s="105"/>
      <c r="L29" s="105"/>
    </row>
    <row r="30" spans="1:9" ht="25.5">
      <c r="A30" s="7">
        <v>12</v>
      </c>
      <c r="B30" s="67" t="s">
        <v>125</v>
      </c>
      <c r="C30" s="7" t="s">
        <v>28</v>
      </c>
      <c r="D30" s="83">
        <v>11058</v>
      </c>
      <c r="E30" s="83">
        <v>7001</v>
      </c>
      <c r="F30" s="83">
        <f>D30/E30*100</f>
        <v>157.94886444793602</v>
      </c>
      <c r="G30" s="76">
        <v>375500</v>
      </c>
      <c r="H30" s="83">
        <v>117.7</v>
      </c>
      <c r="I30" s="77">
        <f>D30/G30</f>
        <v>0.02944873501997337</v>
      </c>
    </row>
    <row r="31" spans="1:9" ht="38.25">
      <c r="A31" s="7">
        <v>13</v>
      </c>
      <c r="B31" s="67" t="s">
        <v>134</v>
      </c>
      <c r="C31" s="7" t="s">
        <v>10</v>
      </c>
      <c r="D31" s="83">
        <f>D32-D33</f>
        <v>225.49999999999997</v>
      </c>
      <c r="E31" s="83">
        <f>E32-E33</f>
        <v>189.79999999999998</v>
      </c>
      <c r="F31" s="83">
        <f>D31/E31*100</f>
        <v>118.80927291886196</v>
      </c>
      <c r="G31" s="83">
        <f>G32-G33</f>
        <v>17707.800000000003</v>
      </c>
      <c r="H31" s="83">
        <v>90.3</v>
      </c>
      <c r="I31" s="77">
        <f>D31/G31</f>
        <v>0.012734501180270837</v>
      </c>
    </row>
    <row r="32" spans="1:9" ht="21.75" customHeight="1">
      <c r="A32" s="7">
        <v>14</v>
      </c>
      <c r="B32" s="75" t="s">
        <v>135</v>
      </c>
      <c r="C32" s="7" t="s">
        <v>10</v>
      </c>
      <c r="D32" s="83">
        <v>259.4</v>
      </c>
      <c r="E32" s="90">
        <v>253.7</v>
      </c>
      <c r="F32" s="83">
        <f>D32/E32*100</f>
        <v>102.24674812770988</v>
      </c>
      <c r="G32" s="83">
        <v>23185.2</v>
      </c>
      <c r="H32" s="83">
        <v>99.6</v>
      </c>
      <c r="I32" s="77">
        <f>D32/G32</f>
        <v>0.011188171764746475</v>
      </c>
    </row>
    <row r="33" spans="1:9" ht="24" customHeight="1">
      <c r="A33" s="7">
        <v>15</v>
      </c>
      <c r="B33" s="75" t="s">
        <v>136</v>
      </c>
      <c r="C33" s="7" t="s">
        <v>10</v>
      </c>
      <c r="D33" s="83">
        <v>33.9</v>
      </c>
      <c r="E33" s="90">
        <v>63.9</v>
      </c>
      <c r="F33" s="83">
        <f>D33/E33*100</f>
        <v>53.051643192488264</v>
      </c>
      <c r="G33" s="83">
        <v>5477.4</v>
      </c>
      <c r="H33" s="83">
        <v>149.3</v>
      </c>
      <c r="I33" s="77">
        <f>D33/G33</f>
        <v>0.006189067805893307</v>
      </c>
    </row>
    <row r="34" spans="1:9" ht="25.5">
      <c r="A34" s="7">
        <v>16</v>
      </c>
      <c r="B34" s="89" t="s">
        <v>132</v>
      </c>
      <c r="C34" s="7" t="s">
        <v>27</v>
      </c>
      <c r="D34" s="83">
        <v>70.6</v>
      </c>
      <c r="E34" s="90">
        <v>77.78</v>
      </c>
      <c r="F34" s="83">
        <f>D34-E34</f>
        <v>-7.180000000000007</v>
      </c>
      <c r="G34" s="83">
        <v>65.3</v>
      </c>
      <c r="H34" s="91">
        <v>-3.9</v>
      </c>
      <c r="I34" s="83">
        <f>D34-G34</f>
        <v>5.299999999999997</v>
      </c>
    </row>
    <row r="35" spans="1:9" ht="25.5">
      <c r="A35" s="7">
        <v>17</v>
      </c>
      <c r="B35" s="89" t="s">
        <v>133</v>
      </c>
      <c r="C35" s="7" t="s">
        <v>27</v>
      </c>
      <c r="D35" s="83">
        <v>29.4</v>
      </c>
      <c r="E35" s="90">
        <v>22.22</v>
      </c>
      <c r="F35" s="83">
        <f>D35-E35</f>
        <v>7.18</v>
      </c>
      <c r="G35" s="83">
        <v>34.7</v>
      </c>
      <c r="H35" s="91">
        <v>3.9</v>
      </c>
      <c r="I35" s="83">
        <f>D35-G35</f>
        <v>-5.300000000000004</v>
      </c>
    </row>
    <row r="36" spans="1:9" ht="28.5" customHeight="1">
      <c r="A36" s="7">
        <v>18</v>
      </c>
      <c r="B36" s="89" t="s">
        <v>123</v>
      </c>
      <c r="C36" s="7" t="s">
        <v>29</v>
      </c>
      <c r="D36" s="83">
        <v>20811.9</v>
      </c>
      <c r="E36" s="83">
        <v>19268.4</v>
      </c>
      <c r="F36" s="83">
        <f>D36/E36*100</f>
        <v>108.01052500467085</v>
      </c>
      <c r="G36" s="83">
        <v>25713.7</v>
      </c>
      <c r="H36" s="83">
        <v>106</v>
      </c>
      <c r="I36" s="92" t="s">
        <v>124</v>
      </c>
    </row>
    <row r="37" spans="1:9" ht="27.75" customHeight="1">
      <c r="A37" s="73">
        <v>19</v>
      </c>
      <c r="B37" s="93" t="s">
        <v>114</v>
      </c>
      <c r="C37" s="94" t="s">
        <v>27</v>
      </c>
      <c r="D37" s="94">
        <v>1.6</v>
      </c>
      <c r="E37" s="94">
        <v>1.2</v>
      </c>
      <c r="F37" s="94">
        <f>D37-E37</f>
        <v>0.40000000000000013</v>
      </c>
      <c r="G37" s="95" t="s">
        <v>101</v>
      </c>
      <c r="H37" s="95" t="s">
        <v>100</v>
      </c>
      <c r="I37" s="83">
        <f>D37-G37</f>
        <v>0.40000000000000013</v>
      </c>
    </row>
    <row r="38" spans="1:9" s="6" customFormat="1" ht="38.25">
      <c r="A38" s="7">
        <v>20</v>
      </c>
      <c r="B38" s="74" t="s">
        <v>126</v>
      </c>
      <c r="C38" s="96" t="s">
        <v>30</v>
      </c>
      <c r="D38" s="96">
        <v>25.3</v>
      </c>
      <c r="E38" s="96">
        <v>20.8</v>
      </c>
      <c r="F38" s="96">
        <f>D38/E38*100</f>
        <v>121.63461538461537</v>
      </c>
      <c r="G38" s="97" t="s">
        <v>128</v>
      </c>
      <c r="H38" s="97" t="s">
        <v>131</v>
      </c>
      <c r="I38" s="77">
        <f>D38/G38</f>
        <v>0.007327598690879602</v>
      </c>
    </row>
    <row r="39" spans="1:9" s="6" customFormat="1" ht="25.5">
      <c r="A39" s="7">
        <v>21</v>
      </c>
      <c r="B39" s="74" t="s">
        <v>127</v>
      </c>
      <c r="C39" s="7" t="s">
        <v>31</v>
      </c>
      <c r="D39" s="96">
        <v>286.6</v>
      </c>
      <c r="E39" s="96">
        <v>305.6</v>
      </c>
      <c r="F39" s="96">
        <f>D39/E39*100</f>
        <v>93.782722513089</v>
      </c>
      <c r="G39" s="97" t="s">
        <v>129</v>
      </c>
      <c r="H39" s="97" t="s">
        <v>130</v>
      </c>
      <c r="I39" s="77">
        <f>D39/G39</f>
        <v>0.003689034711165058</v>
      </c>
    </row>
    <row r="40" spans="1:9" ht="12.75">
      <c r="A40" s="10"/>
      <c r="B40" s="11"/>
      <c r="C40" s="12"/>
      <c r="D40" s="13"/>
      <c r="E40" s="13"/>
      <c r="F40" s="14"/>
      <c r="G40" s="13"/>
      <c r="H40" s="13"/>
      <c r="I40" s="15"/>
    </row>
    <row r="41" spans="2:9" ht="27" customHeight="1">
      <c r="B41" s="98" t="s">
        <v>102</v>
      </c>
      <c r="C41" s="98"/>
      <c r="D41" s="98"/>
      <c r="E41" s="98"/>
      <c r="H41" s="99" t="s">
        <v>103</v>
      </c>
      <c r="I41" s="99"/>
    </row>
  </sheetData>
  <sheetProtection selectLockedCells="1" selectUnlockedCells="1"/>
  <mergeCells count="12">
    <mergeCell ref="J29:L29"/>
    <mergeCell ref="D3:F3"/>
    <mergeCell ref="G3:H3"/>
    <mergeCell ref="I3:I4"/>
    <mergeCell ref="J10:L10"/>
    <mergeCell ref="B41:E41"/>
    <mergeCell ref="H41:I41"/>
    <mergeCell ref="A1:I1"/>
    <mergeCell ref="A2:I2"/>
    <mergeCell ref="A3:A4"/>
    <mergeCell ref="B3:B4"/>
    <mergeCell ref="C3:C4"/>
  </mergeCells>
  <printOptions/>
  <pageMargins left="0.39375" right="0.19027777777777777" top="0.59" bottom="0.3" header="0.5118055555555555" footer="0.5118055555555555"/>
  <pageSetup fitToHeight="3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workbookViewId="0" topLeftCell="A1">
      <selection activeCell="C12" sqref="C12"/>
    </sheetView>
  </sheetViews>
  <sheetFormatPr defaultColWidth="9.00390625" defaultRowHeight="12.75"/>
  <cols>
    <col min="1" max="1" width="54.625" style="16" customWidth="1"/>
    <col min="2" max="3" width="11.375" style="16" customWidth="1"/>
    <col min="4" max="4" width="11.625" style="16" customWidth="1"/>
    <col min="5" max="16384" width="9.125" style="16" customWidth="1"/>
  </cols>
  <sheetData>
    <row r="1" spans="1:4" ht="15.75" customHeight="1">
      <c r="A1" s="109" t="s">
        <v>105</v>
      </c>
      <c r="B1" s="109"/>
      <c r="C1" s="109"/>
      <c r="D1" s="109"/>
    </row>
    <row r="3" spans="1:4" ht="12.75" customHeight="1">
      <c r="A3" s="108" t="s">
        <v>32</v>
      </c>
      <c r="B3" s="108" t="s">
        <v>33</v>
      </c>
      <c r="C3" s="108"/>
      <c r="D3" s="108" t="s">
        <v>92</v>
      </c>
    </row>
    <row r="4" spans="1:4" ht="12.75">
      <c r="A4" s="108"/>
      <c r="B4" s="17">
        <v>2015</v>
      </c>
      <c r="C4" s="17">
        <v>2014</v>
      </c>
      <c r="D4" s="108"/>
    </row>
    <row r="5" spans="1:4" s="22" customFormat="1" ht="12.75" customHeight="1">
      <c r="A5" s="75" t="s">
        <v>34</v>
      </c>
      <c r="B5" s="56">
        <v>3146</v>
      </c>
      <c r="C5" s="56">
        <v>3122</v>
      </c>
      <c r="D5" s="21">
        <f>B5/C5*100</f>
        <v>100.76873798846893</v>
      </c>
    </row>
    <row r="6" spans="1:4" ht="12.75">
      <c r="A6" s="67" t="s">
        <v>35</v>
      </c>
      <c r="B6" s="18"/>
      <c r="C6" s="18"/>
      <c r="D6" s="21"/>
    </row>
    <row r="7" spans="1:4" ht="12.75">
      <c r="A7" s="67" t="s">
        <v>36</v>
      </c>
      <c r="B7" s="18">
        <v>1839</v>
      </c>
      <c r="C7" s="18">
        <v>1787</v>
      </c>
      <c r="D7" s="19">
        <f>B7/C7*100</f>
        <v>102.90990486849469</v>
      </c>
    </row>
    <row r="8" spans="1:4" ht="12.75">
      <c r="A8" s="67" t="s">
        <v>37</v>
      </c>
      <c r="B8" s="18">
        <v>555</v>
      </c>
      <c r="C8" s="18">
        <v>559</v>
      </c>
      <c r="D8" s="19">
        <f>B8/C8*100</f>
        <v>99.28443649373881</v>
      </c>
    </row>
    <row r="9" spans="1:4" ht="12.75">
      <c r="A9" s="67" t="s">
        <v>38</v>
      </c>
      <c r="B9" s="18">
        <v>539</v>
      </c>
      <c r="C9" s="18">
        <v>552</v>
      </c>
      <c r="D9" s="19">
        <f>B9/C9*100</f>
        <v>97.64492753623189</v>
      </c>
    </row>
    <row r="10" spans="1:4" ht="12.75">
      <c r="A10" s="67" t="s">
        <v>39</v>
      </c>
      <c r="B10" s="18">
        <v>213</v>
      </c>
      <c r="C10" s="18">
        <v>224</v>
      </c>
      <c r="D10" s="19">
        <f>B10/C10*100</f>
        <v>95.08928571428571</v>
      </c>
    </row>
    <row r="11" spans="1:4" s="22" customFormat="1" ht="12.75">
      <c r="A11" s="75" t="s">
        <v>40</v>
      </c>
      <c r="B11" s="56">
        <v>2773</v>
      </c>
      <c r="C11" s="56">
        <v>2732</v>
      </c>
      <c r="D11" s="23">
        <f>B11/C11*100</f>
        <v>101.50073206442167</v>
      </c>
    </row>
    <row r="12" spans="1:4" s="22" customFormat="1" ht="12.75">
      <c r="A12" s="67" t="s">
        <v>35</v>
      </c>
      <c r="B12" s="56"/>
      <c r="C12" s="56"/>
      <c r="D12" s="23"/>
    </row>
    <row r="13" spans="1:4" s="22" customFormat="1" ht="12.75">
      <c r="A13" s="67" t="s">
        <v>36</v>
      </c>
      <c r="B13" s="18">
        <v>1728</v>
      </c>
      <c r="C13" s="18">
        <v>1673</v>
      </c>
      <c r="D13" s="19">
        <f>B13/C13*100</f>
        <v>103.28750747160788</v>
      </c>
    </row>
    <row r="14" spans="1:4" s="22" customFormat="1" ht="12.75">
      <c r="A14" s="67" t="s">
        <v>37</v>
      </c>
      <c r="B14" s="18">
        <v>474</v>
      </c>
      <c r="C14" s="18">
        <v>476</v>
      </c>
      <c r="D14" s="19">
        <f>B14/C14*100</f>
        <v>99.57983193277312</v>
      </c>
    </row>
    <row r="15" spans="1:4" s="22" customFormat="1" ht="12.75">
      <c r="A15" s="67" t="s">
        <v>38</v>
      </c>
      <c r="B15" s="18">
        <v>398</v>
      </c>
      <c r="C15" s="18">
        <v>402</v>
      </c>
      <c r="D15" s="19">
        <f>B15/C15*100</f>
        <v>99.00497512437812</v>
      </c>
    </row>
    <row r="16" spans="1:8" s="22" customFormat="1" ht="12.75">
      <c r="A16" s="67" t="s">
        <v>39</v>
      </c>
      <c r="B16" s="18">
        <v>173</v>
      </c>
      <c r="C16" s="18">
        <v>181</v>
      </c>
      <c r="D16" s="19">
        <f>B16/C16*100</f>
        <v>95.58011049723757</v>
      </c>
      <c r="H16" s="24"/>
    </row>
    <row r="17" spans="1:4" s="22" customFormat="1" ht="12.75">
      <c r="A17" s="75" t="s">
        <v>41</v>
      </c>
      <c r="B17" s="23">
        <v>51.4</v>
      </c>
      <c r="C17" s="23">
        <v>47.3</v>
      </c>
      <c r="D17" s="23">
        <f>B17/C17*100</f>
        <v>108.66807610993658</v>
      </c>
    </row>
    <row r="18" spans="1:4" ht="12.75">
      <c r="A18" s="67" t="s">
        <v>35</v>
      </c>
      <c r="B18" s="18"/>
      <c r="C18" s="18"/>
      <c r="D18" s="23"/>
    </row>
    <row r="19" spans="1:4" ht="12.75">
      <c r="A19" s="67" t="s">
        <v>36</v>
      </c>
      <c r="B19" s="19">
        <v>31.1</v>
      </c>
      <c r="C19" s="19">
        <v>27.2</v>
      </c>
      <c r="D19" s="19">
        <f>B19/C19*100</f>
        <v>114.33823529411767</v>
      </c>
    </row>
    <row r="20" spans="1:4" ht="12.75">
      <c r="A20" s="67" t="s">
        <v>37</v>
      </c>
      <c r="B20" s="19">
        <v>83</v>
      </c>
      <c r="C20" s="19">
        <v>80.6</v>
      </c>
      <c r="D20" s="19">
        <f>B20/C20*100</f>
        <v>102.97766749379653</v>
      </c>
    </row>
    <row r="21" spans="1:4" ht="12.75">
      <c r="A21" s="67" t="s">
        <v>38</v>
      </c>
      <c r="B21" s="19">
        <v>76.6</v>
      </c>
      <c r="C21" s="19">
        <v>71</v>
      </c>
      <c r="D21" s="19">
        <f>B21/C21*100</f>
        <v>107.88732394366195</v>
      </c>
    </row>
    <row r="22" spans="1:4" ht="12.75">
      <c r="A22" s="67" t="s">
        <v>39</v>
      </c>
      <c r="B22" s="19">
        <v>80.7</v>
      </c>
      <c r="C22" s="19">
        <v>63.6</v>
      </c>
      <c r="D22" s="19">
        <f>B22/C22*100</f>
        <v>126.88679245283019</v>
      </c>
    </row>
    <row r="23" spans="1:4" s="22" customFormat="1" ht="12.75">
      <c r="A23" s="75" t="s">
        <v>42</v>
      </c>
      <c r="B23" s="56">
        <v>1434</v>
      </c>
      <c r="C23" s="56">
        <v>1414</v>
      </c>
      <c r="D23" s="23">
        <f>B23/C23*100</f>
        <v>101.41442715700141</v>
      </c>
    </row>
    <row r="24" spans="1:4" ht="12.75">
      <c r="A24" s="67" t="s">
        <v>35</v>
      </c>
      <c r="B24" s="18"/>
      <c r="C24" s="18"/>
      <c r="D24" s="23"/>
    </row>
    <row r="25" spans="1:4" ht="12.75">
      <c r="A25" s="67" t="s">
        <v>36</v>
      </c>
      <c r="B25" s="18">
        <v>1131</v>
      </c>
      <c r="C25" s="18">
        <v>1121</v>
      </c>
      <c r="D25" s="19">
        <f>B25/C25*100</f>
        <v>100.89206066012488</v>
      </c>
    </row>
    <row r="26" spans="1:4" ht="12.75">
      <c r="A26" s="67" t="s">
        <v>37</v>
      </c>
      <c r="B26" s="18">
        <v>116</v>
      </c>
      <c r="C26" s="18">
        <v>113</v>
      </c>
      <c r="D26" s="19">
        <f>B26/C26*100</f>
        <v>102.65486725663717</v>
      </c>
    </row>
    <row r="27" spans="1:4" ht="12.75">
      <c r="A27" s="67" t="s">
        <v>38</v>
      </c>
      <c r="B27" s="18">
        <v>105</v>
      </c>
      <c r="C27" s="18">
        <v>97</v>
      </c>
      <c r="D27" s="19">
        <f>B27/C27*100</f>
        <v>108.24742268041237</v>
      </c>
    </row>
    <row r="28" spans="1:4" ht="12.75">
      <c r="A28" s="67" t="s">
        <v>39</v>
      </c>
      <c r="B28" s="18">
        <v>82</v>
      </c>
      <c r="C28" s="18">
        <v>83</v>
      </c>
      <c r="D28" s="19">
        <f>B28/C28*100</f>
        <v>98.79518072289156</v>
      </c>
    </row>
    <row r="29" spans="1:4" s="22" customFormat="1" ht="12.75">
      <c r="A29" s="75" t="s">
        <v>43</v>
      </c>
      <c r="B29" s="23">
        <v>69.1</v>
      </c>
      <c r="C29" s="23">
        <v>60.2</v>
      </c>
      <c r="D29" s="23">
        <f>B29/C29*100</f>
        <v>114.78405315614617</v>
      </c>
    </row>
    <row r="30" spans="1:4" ht="12.75">
      <c r="A30" s="8" t="s">
        <v>35</v>
      </c>
      <c r="B30" s="57"/>
      <c r="C30" s="18"/>
      <c r="D30" s="23"/>
    </row>
    <row r="31" spans="1:4" ht="12.75">
      <c r="A31" s="8" t="s">
        <v>36</v>
      </c>
      <c r="B31" s="18">
        <v>64.2</v>
      </c>
      <c r="C31" s="18">
        <v>56.2</v>
      </c>
      <c r="D31" s="19">
        <f>B31/C31*100</f>
        <v>114.23487544483986</v>
      </c>
    </row>
    <row r="32" spans="1:4" ht="12.75">
      <c r="A32" s="8" t="s">
        <v>37</v>
      </c>
      <c r="B32" s="18">
        <v>105.1</v>
      </c>
      <c r="C32" s="18">
        <v>89.2</v>
      </c>
      <c r="D32" s="19">
        <f>B32/C32*100</f>
        <v>117.8251121076233</v>
      </c>
    </row>
    <row r="33" spans="1:4" ht="12.75">
      <c r="A33" s="8" t="s">
        <v>38</v>
      </c>
      <c r="B33" s="18">
        <v>75.1</v>
      </c>
      <c r="C33" s="18">
        <v>67.8</v>
      </c>
      <c r="D33" s="19">
        <f>B33/C33*100</f>
        <v>110.7669616519174</v>
      </c>
    </row>
    <row r="34" spans="1:4" ht="12.75">
      <c r="A34" s="8" t="s">
        <v>39</v>
      </c>
      <c r="B34" s="18">
        <v>77.5</v>
      </c>
      <c r="C34" s="19">
        <v>65.8</v>
      </c>
      <c r="D34" s="19">
        <f>B34/C34*100</f>
        <v>117.78115501519757</v>
      </c>
    </row>
    <row r="35" spans="1:4" s="22" customFormat="1" ht="12.75">
      <c r="A35" s="9" t="s">
        <v>44</v>
      </c>
      <c r="B35" s="56">
        <v>1027</v>
      </c>
      <c r="C35" s="56">
        <v>1034</v>
      </c>
      <c r="D35" s="23">
        <f>B35/C35*100</f>
        <v>99.32301740812379</v>
      </c>
    </row>
    <row r="36" spans="1:4" ht="12.75">
      <c r="A36" s="8" t="s">
        <v>35</v>
      </c>
      <c r="B36" s="18"/>
      <c r="C36" s="18"/>
      <c r="D36" s="23"/>
    </row>
    <row r="37" spans="1:4" ht="12.75">
      <c r="A37" s="8" t="s">
        <v>45</v>
      </c>
      <c r="B37" s="18">
        <v>431</v>
      </c>
      <c r="C37" s="18">
        <v>445</v>
      </c>
      <c r="D37" s="19">
        <f>B37/C37*100</f>
        <v>96.85393258426967</v>
      </c>
    </row>
    <row r="38" spans="1:4" ht="12.75">
      <c r="A38" s="8" t="s">
        <v>46</v>
      </c>
      <c r="B38" s="18">
        <v>274</v>
      </c>
      <c r="C38" s="18">
        <v>286</v>
      </c>
      <c r="D38" s="19">
        <f>B38/C38*100</f>
        <v>95.8041958041958</v>
      </c>
    </row>
    <row r="39" spans="1:4" ht="12.75">
      <c r="A39" s="8" t="s">
        <v>47</v>
      </c>
      <c r="B39" s="18">
        <v>140</v>
      </c>
      <c r="C39" s="18">
        <v>137</v>
      </c>
      <c r="D39" s="19">
        <f>B39/C39*100</f>
        <v>102.18978102189782</v>
      </c>
    </row>
    <row r="40" spans="1:4" s="22" customFormat="1" ht="12.75" customHeight="1">
      <c r="A40" s="9" t="s">
        <v>48</v>
      </c>
      <c r="B40" s="23">
        <v>150628.5</v>
      </c>
      <c r="C40" s="56">
        <v>141295.4</v>
      </c>
      <c r="D40" s="23">
        <f>B40/C40*100</f>
        <v>106.60538134999442</v>
      </c>
    </row>
    <row r="41" spans="1:4" ht="12.75">
      <c r="A41" s="8" t="s">
        <v>35</v>
      </c>
      <c r="B41" s="18"/>
      <c r="C41" s="18"/>
      <c r="D41" s="23"/>
    </row>
    <row r="42" spans="1:4" ht="12.75" customHeight="1">
      <c r="A42" s="8" t="s">
        <v>49</v>
      </c>
      <c r="B42" s="19">
        <v>84222.3</v>
      </c>
      <c r="C42" s="66">
        <v>81086.4</v>
      </c>
      <c r="D42" s="19">
        <f>B42/C42*100</f>
        <v>103.86735630142663</v>
      </c>
    </row>
    <row r="43" spans="1:4" ht="12.75" customHeight="1">
      <c r="A43" s="8" t="s">
        <v>50</v>
      </c>
      <c r="B43" s="19">
        <v>55562.4</v>
      </c>
      <c r="C43" s="66">
        <v>54889.8</v>
      </c>
      <c r="D43" s="19">
        <f>B43/C43*100</f>
        <v>101.22536427532984</v>
      </c>
    </row>
    <row r="44" spans="1:4" ht="12.75" customHeight="1">
      <c r="A44" s="8" t="s">
        <v>51</v>
      </c>
      <c r="B44" s="19">
        <v>25553.3</v>
      </c>
      <c r="C44" s="66">
        <v>23301.5</v>
      </c>
      <c r="D44" s="19">
        <f>B44/C44*100</f>
        <v>109.66375555221765</v>
      </c>
    </row>
    <row r="45" spans="1:4" s="22" customFormat="1" ht="12.75" customHeight="1">
      <c r="A45" s="9" t="s">
        <v>52</v>
      </c>
      <c r="B45" s="65">
        <f>((B40/B35)/9)*1000</f>
        <v>16296.49464459591</v>
      </c>
      <c r="C45" s="65">
        <f>((C40/C35)/9)*1000</f>
        <v>15183.258113045345</v>
      </c>
      <c r="D45" s="21">
        <f>B45/C45*100</f>
        <v>107.33200030758931</v>
      </c>
    </row>
    <row r="46" spans="1:4" ht="12.75" customHeight="1">
      <c r="A46" s="8" t="s">
        <v>35</v>
      </c>
      <c r="B46" s="65"/>
      <c r="C46" s="65"/>
      <c r="D46" s="21"/>
    </row>
    <row r="47" spans="1:4" ht="12.75" customHeight="1">
      <c r="A47" s="8" t="s">
        <v>53</v>
      </c>
      <c r="B47" s="65">
        <f aca="true" t="shared" si="0" ref="B47:C49">((B42/B37)/9)*1000</f>
        <v>21712.374323279197</v>
      </c>
      <c r="C47" s="65">
        <f t="shared" si="0"/>
        <v>20246.29213483146</v>
      </c>
      <c r="D47" s="20">
        <f>B47/C47*100</f>
        <v>107.24123794462844</v>
      </c>
    </row>
    <row r="48" spans="1:4" ht="12.75" customHeight="1">
      <c r="A48" s="8" t="s">
        <v>54</v>
      </c>
      <c r="B48" s="65">
        <f t="shared" si="0"/>
        <v>22531.38686131387</v>
      </c>
      <c r="C48" s="65">
        <f t="shared" si="0"/>
        <v>21324.708624708626</v>
      </c>
      <c r="D48" s="20">
        <f>B48/C48*100</f>
        <v>105.65859190782602</v>
      </c>
    </row>
    <row r="49" spans="1:4" ht="12.75" customHeight="1">
      <c r="A49" s="8" t="s">
        <v>55</v>
      </c>
      <c r="B49" s="65">
        <f t="shared" si="0"/>
        <v>20280.396825396823</v>
      </c>
      <c r="C49" s="65">
        <f t="shared" si="0"/>
        <v>18898.215733982157</v>
      </c>
      <c r="D49" s="20">
        <f>B49/C49*100</f>
        <v>107.31381793324158</v>
      </c>
    </row>
    <row r="52" spans="1:4" ht="44.25" customHeight="1">
      <c r="A52" s="110" t="s">
        <v>90</v>
      </c>
      <c r="B52" s="110"/>
      <c r="C52" s="111" t="s">
        <v>103</v>
      </c>
      <c r="D52" s="111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6299212598425197" right="0.15748031496062992" top="0.6692913385826772" bottom="0.5905511811023623" header="0.5118110236220472" footer="0.5118110236220472"/>
  <pageSetup horizontalDpi="300" verticalDpi="300" orientation="portrait" paperSize="9" scale="10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1.125" style="2" customWidth="1"/>
    <col min="2" max="2" width="11.25390625" style="2" customWidth="1"/>
    <col min="3" max="3" width="11.125" style="2" customWidth="1"/>
    <col min="4" max="4" width="12.25390625" style="2" customWidth="1"/>
    <col min="5" max="16384" width="9.125" style="2" customWidth="1"/>
  </cols>
  <sheetData>
    <row r="1" spans="1:4" ht="30.75" customHeight="1">
      <c r="A1" s="112" t="s">
        <v>122</v>
      </c>
      <c r="B1" s="112"/>
      <c r="C1" s="112"/>
      <c r="D1" s="112"/>
    </row>
    <row r="2" spans="1:4" ht="14.25" customHeight="1">
      <c r="A2" s="113"/>
      <c r="B2" s="113"/>
      <c r="C2" s="113"/>
      <c r="D2" s="25"/>
    </row>
    <row r="3" spans="1:4" ht="45">
      <c r="A3" s="26" t="s">
        <v>32</v>
      </c>
      <c r="B3" s="27">
        <v>2015</v>
      </c>
      <c r="C3" s="27">
        <v>2014</v>
      </c>
      <c r="D3" s="26" t="s">
        <v>92</v>
      </c>
    </row>
    <row r="4" spans="1:4" s="30" customFormat="1" ht="14.25">
      <c r="A4" s="28" t="s">
        <v>56</v>
      </c>
      <c r="B4" s="68">
        <v>125999.9</v>
      </c>
      <c r="C4" s="68">
        <v>120480.6</v>
      </c>
      <c r="D4" s="58">
        <f>B4/C4*100</f>
        <v>104.5810694833857</v>
      </c>
    </row>
    <row r="5" spans="1:4" ht="15">
      <c r="A5" s="31" t="s">
        <v>35</v>
      </c>
      <c r="B5" s="59"/>
      <c r="C5" s="59"/>
      <c r="D5" s="60"/>
    </row>
    <row r="6" spans="1:4" ht="18.75" customHeight="1">
      <c r="A6" s="31" t="s">
        <v>57</v>
      </c>
      <c r="B6" s="60">
        <v>90938.1</v>
      </c>
      <c r="C6" s="60">
        <v>85670.2</v>
      </c>
      <c r="D6" s="60">
        <f aca="true" t="shared" si="0" ref="D6:D13">B6/C6*100</f>
        <v>106.14904599265556</v>
      </c>
    </row>
    <row r="7" spans="1:4" ht="18" customHeight="1">
      <c r="A7" s="31" t="s">
        <v>58</v>
      </c>
      <c r="B7" s="60">
        <v>5975.6</v>
      </c>
      <c r="C7" s="60">
        <v>5705.2</v>
      </c>
      <c r="D7" s="60">
        <f t="shared" si="0"/>
        <v>104.73953586202063</v>
      </c>
    </row>
    <row r="8" spans="1:4" ht="18" customHeight="1">
      <c r="A8" s="31" t="s">
        <v>59</v>
      </c>
      <c r="B8" s="60">
        <v>674.8</v>
      </c>
      <c r="C8" s="60">
        <v>128.8</v>
      </c>
      <c r="D8" s="60">
        <f t="shared" si="0"/>
        <v>523.9130434782608</v>
      </c>
    </row>
    <row r="9" spans="1:4" ht="18" customHeight="1">
      <c r="A9" s="31" t="s">
        <v>60</v>
      </c>
      <c r="B9" s="60">
        <v>7899.4</v>
      </c>
      <c r="C9" s="60">
        <v>8254.7</v>
      </c>
      <c r="D9" s="60">
        <f t="shared" si="0"/>
        <v>95.69578543133002</v>
      </c>
    </row>
    <row r="10" spans="1:4" ht="18" customHeight="1">
      <c r="A10" s="31" t="s">
        <v>61</v>
      </c>
      <c r="B10" s="60">
        <v>2247.1</v>
      </c>
      <c r="C10" s="60">
        <v>2672.3</v>
      </c>
      <c r="D10" s="60">
        <f t="shared" si="0"/>
        <v>84.08861280544848</v>
      </c>
    </row>
    <row r="11" spans="1:4" ht="18" customHeight="1">
      <c r="A11" s="33" t="s">
        <v>62</v>
      </c>
      <c r="B11" s="60">
        <v>1508.5</v>
      </c>
      <c r="C11" s="60">
        <v>4020.4</v>
      </c>
      <c r="D11" s="60">
        <f t="shared" si="0"/>
        <v>37.521142174907965</v>
      </c>
    </row>
    <row r="12" spans="1:4" ht="18.75" customHeight="1">
      <c r="A12" s="33" t="s">
        <v>63</v>
      </c>
      <c r="B12" s="60">
        <v>16756.4</v>
      </c>
      <c r="C12" s="60">
        <v>14029</v>
      </c>
      <c r="D12" s="60">
        <f t="shared" si="0"/>
        <v>119.44115760210991</v>
      </c>
    </row>
    <row r="13" spans="1:4" s="30" customFormat="1" ht="25.5" customHeight="1">
      <c r="A13" s="34" t="s">
        <v>64</v>
      </c>
      <c r="B13" s="69">
        <v>429</v>
      </c>
      <c r="C13" s="69">
        <v>433</v>
      </c>
      <c r="D13" s="62">
        <f t="shared" si="0"/>
        <v>99.07621247113164</v>
      </c>
    </row>
    <row r="14" spans="1:4" ht="15">
      <c r="A14" s="35" t="s">
        <v>35</v>
      </c>
      <c r="B14" s="70"/>
      <c r="C14" s="70"/>
      <c r="D14" s="63"/>
    </row>
    <row r="15" spans="1:4" ht="15">
      <c r="A15" s="35" t="s">
        <v>65</v>
      </c>
      <c r="B15" s="70">
        <v>57</v>
      </c>
      <c r="C15" s="70">
        <v>58</v>
      </c>
      <c r="D15" s="63">
        <f>B15/C15*100</f>
        <v>98.27586206896551</v>
      </c>
    </row>
    <row r="16" spans="1:4" ht="15">
      <c r="A16" s="35" t="s">
        <v>66</v>
      </c>
      <c r="B16" s="70">
        <v>180</v>
      </c>
      <c r="C16" s="70">
        <v>179</v>
      </c>
      <c r="D16" s="63">
        <f>B16/C16*100</f>
        <v>100.5586592178771</v>
      </c>
    </row>
    <row r="17" spans="1:4" s="30" customFormat="1" ht="28.5">
      <c r="A17" s="34" t="s">
        <v>67</v>
      </c>
      <c r="B17" s="68">
        <v>75366.9</v>
      </c>
      <c r="C17" s="68">
        <v>71431</v>
      </c>
      <c r="D17" s="62">
        <f>B17/C17*100</f>
        <v>105.51007265752963</v>
      </c>
    </row>
    <row r="18" spans="1:4" ht="15">
      <c r="A18" s="35" t="s">
        <v>35</v>
      </c>
      <c r="B18" s="63"/>
      <c r="C18" s="63"/>
      <c r="D18" s="63"/>
    </row>
    <row r="19" spans="1:4" ht="15">
      <c r="A19" s="35" t="s">
        <v>68</v>
      </c>
      <c r="B19" s="63">
        <v>20789</v>
      </c>
      <c r="C19" s="63">
        <v>20722.8</v>
      </c>
      <c r="D19" s="63">
        <f>B19/C19*100</f>
        <v>100.319454899917</v>
      </c>
    </row>
    <row r="20" spans="1:4" ht="28.5" customHeight="1">
      <c r="A20" s="35" t="s">
        <v>69</v>
      </c>
      <c r="B20" s="63">
        <v>31887.7</v>
      </c>
      <c r="C20" s="63">
        <v>29843.1</v>
      </c>
      <c r="D20" s="63">
        <f>B20/C20*100</f>
        <v>106.85116492589577</v>
      </c>
    </row>
    <row r="21" spans="1:4" s="30" customFormat="1" ht="28.5">
      <c r="A21" s="34" t="s">
        <v>70</v>
      </c>
      <c r="B21" s="62">
        <f>((B17/B13)/9)*1000</f>
        <v>19520.046620046618</v>
      </c>
      <c r="C21" s="62">
        <f>((C17/C13)/9)*1000</f>
        <v>18329.740826276622</v>
      </c>
      <c r="D21" s="62">
        <f>B21/C21*100</f>
        <v>106.49384955876535</v>
      </c>
    </row>
    <row r="22" spans="1:4" ht="15">
      <c r="A22" s="35" t="s">
        <v>35</v>
      </c>
      <c r="B22" s="62"/>
      <c r="C22" s="62"/>
      <c r="D22" s="63"/>
    </row>
    <row r="23" spans="1:4" ht="21" customHeight="1">
      <c r="A23" s="35" t="s">
        <v>71</v>
      </c>
      <c r="B23" s="62">
        <f>((B19/B15)/9)*1000</f>
        <v>40524.366471734895</v>
      </c>
      <c r="C23" s="62">
        <f>((C19/C15)/9)*1000</f>
        <v>39698.85057471265</v>
      </c>
      <c r="D23" s="63">
        <f>B23/C23*100</f>
        <v>102.07944533675763</v>
      </c>
    </row>
    <row r="24" spans="1:4" ht="29.25" customHeight="1">
      <c r="A24" s="35" t="s">
        <v>72</v>
      </c>
      <c r="B24" s="62">
        <f>((B20/B16)/9)*1000</f>
        <v>19683.765432098768</v>
      </c>
      <c r="C24" s="62">
        <f>((C20/C16)/9)*1000</f>
        <v>18524.581005586595</v>
      </c>
      <c r="D24" s="63">
        <f>B24/C24*100</f>
        <v>106.25754734297412</v>
      </c>
    </row>
    <row r="25" spans="1:4" ht="34.5" customHeight="1">
      <c r="A25" s="35" t="s">
        <v>73</v>
      </c>
      <c r="B25" s="64">
        <f>B15/36.08</f>
        <v>1.5798226164079823</v>
      </c>
      <c r="C25" s="64">
        <f>C15/36.361</f>
        <v>1.5951156458843267</v>
      </c>
      <c r="D25" s="63">
        <f>B25/C25*100</f>
        <v>99.04125888829421</v>
      </c>
    </row>
    <row r="26" spans="1:4" ht="30">
      <c r="A26" s="35" t="s">
        <v>74</v>
      </c>
      <c r="B26" s="64">
        <f>B16/36.08</f>
        <v>4.988913525498892</v>
      </c>
      <c r="C26" s="64">
        <f>C16/36.361</f>
        <v>4.922856907125767</v>
      </c>
      <c r="D26" s="63">
        <f>B26/C26*100</f>
        <v>101.34183502830459</v>
      </c>
    </row>
    <row r="27" spans="1:4" ht="14.25">
      <c r="A27" s="25"/>
      <c r="B27" s="36"/>
      <c r="C27" s="36"/>
      <c r="D27" s="25"/>
    </row>
    <row r="28" spans="1:4" ht="14.25">
      <c r="A28" s="25"/>
      <c r="B28" s="25"/>
      <c r="C28" s="25"/>
      <c r="D28" s="25"/>
    </row>
    <row r="29" spans="1:4" ht="45" customHeight="1">
      <c r="A29" s="37" t="s">
        <v>104</v>
      </c>
      <c r="B29" s="114" t="s">
        <v>103</v>
      </c>
      <c r="C29" s="114"/>
      <c r="D29" s="114"/>
    </row>
  </sheetData>
  <sheetProtection selectLockedCells="1" selectUnlockedCells="1"/>
  <mergeCells count="3">
    <mergeCell ref="A1:D1"/>
    <mergeCell ref="A2:C2"/>
    <mergeCell ref="B29:D29"/>
  </mergeCells>
  <printOptions/>
  <pageMargins left="0.74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6.875" style="16" customWidth="1"/>
    <col min="2" max="2" width="10.125" style="16" customWidth="1"/>
    <col min="3" max="3" width="9.625" style="16" customWidth="1"/>
    <col min="4" max="4" width="10.875" style="16" customWidth="1"/>
    <col min="5" max="5" width="9.00390625" style="16" customWidth="1"/>
    <col min="6" max="6" width="8.375" style="16" customWidth="1"/>
    <col min="7" max="7" width="8.125" style="16" customWidth="1"/>
    <col min="8" max="9" width="0" style="16" hidden="1" customWidth="1"/>
    <col min="10" max="16384" width="9.125" style="16" customWidth="1"/>
  </cols>
  <sheetData>
    <row r="1" spans="1:5" ht="12.75" customHeight="1">
      <c r="A1" s="115" t="s">
        <v>115</v>
      </c>
      <c r="B1" s="115"/>
      <c r="C1" s="115"/>
      <c r="D1" s="115"/>
      <c r="E1" s="115"/>
    </row>
    <row r="2" spans="1:5" ht="20.25" customHeight="1">
      <c r="A2" s="115"/>
      <c r="B2" s="115"/>
      <c r="C2" s="115"/>
      <c r="D2" s="115"/>
      <c r="E2" s="115"/>
    </row>
    <row r="3" spans="1:5" ht="20.25" customHeight="1">
      <c r="A3" s="38"/>
      <c r="B3" s="38"/>
      <c r="C3" s="38"/>
      <c r="D3" s="38"/>
      <c r="E3" s="38"/>
    </row>
    <row r="4" spans="1:5" ht="67.5" customHeight="1">
      <c r="A4" s="39" t="s">
        <v>1</v>
      </c>
      <c r="B4" s="40" t="s">
        <v>96</v>
      </c>
      <c r="C4" s="40" t="s">
        <v>88</v>
      </c>
      <c r="D4" s="41" t="s">
        <v>75</v>
      </c>
      <c r="E4" s="40" t="s">
        <v>97</v>
      </c>
    </row>
    <row r="5" spans="1:5" s="22" customFormat="1" ht="15" customHeight="1">
      <c r="A5" s="28" t="s">
        <v>76</v>
      </c>
      <c r="B5" s="54">
        <v>20811.9</v>
      </c>
      <c r="C5" s="54">
        <v>19225.4</v>
      </c>
      <c r="D5" s="29">
        <f>B5-C5</f>
        <v>1586.5</v>
      </c>
      <c r="E5" s="29">
        <f>B5/C5*100</f>
        <v>108.2521039874333</v>
      </c>
    </row>
    <row r="6" spans="1:5" ht="15">
      <c r="A6" s="42" t="s">
        <v>77</v>
      </c>
      <c r="B6" s="61"/>
      <c r="C6" s="61"/>
      <c r="D6" s="43"/>
      <c r="E6" s="32"/>
    </row>
    <row r="7" spans="1:5" ht="19.5" customHeight="1">
      <c r="A7" s="31" t="s">
        <v>78</v>
      </c>
      <c r="B7" s="60">
        <v>23684.5</v>
      </c>
      <c r="C7" s="60">
        <v>21652.2</v>
      </c>
      <c r="D7" s="61">
        <f aca="true" t="shared" si="0" ref="D7:D20">B7-C7</f>
        <v>2032.2999999999993</v>
      </c>
      <c r="E7" s="60">
        <f aca="true" t="shared" si="1" ref="E7:E20">B7/C7*100</f>
        <v>109.38611318942186</v>
      </c>
    </row>
    <row r="8" spans="1:8" ht="30.75" customHeight="1">
      <c r="A8" s="31" t="s">
        <v>79</v>
      </c>
      <c r="B8" s="60">
        <v>21114.4</v>
      </c>
      <c r="C8" s="60">
        <v>18830.5</v>
      </c>
      <c r="D8" s="60">
        <f t="shared" si="0"/>
        <v>2283.9000000000015</v>
      </c>
      <c r="E8" s="60">
        <f t="shared" si="1"/>
        <v>112.12872733066037</v>
      </c>
      <c r="H8" s="16" t="s">
        <v>80</v>
      </c>
    </row>
    <row r="9" spans="1:5" ht="30">
      <c r="A9" s="44" t="s">
        <v>81</v>
      </c>
      <c r="B9" s="60">
        <v>22588.3</v>
      </c>
      <c r="C9" s="60">
        <v>20514.5</v>
      </c>
      <c r="D9" s="61">
        <f t="shared" si="0"/>
        <v>2073.7999999999993</v>
      </c>
      <c r="E9" s="60">
        <f t="shared" si="1"/>
        <v>110.10894732993737</v>
      </c>
    </row>
    <row r="10" spans="1:5" ht="19.5" customHeight="1">
      <c r="A10" s="31" t="s">
        <v>82</v>
      </c>
      <c r="B10" s="60">
        <v>17840.7</v>
      </c>
      <c r="C10" s="60">
        <v>15596.7</v>
      </c>
      <c r="D10" s="60">
        <f t="shared" si="0"/>
        <v>2244</v>
      </c>
      <c r="E10" s="60">
        <f t="shared" si="1"/>
        <v>114.38765892785013</v>
      </c>
    </row>
    <row r="11" spans="1:5" ht="20.25" customHeight="1">
      <c r="A11" s="31" t="s">
        <v>83</v>
      </c>
      <c r="B11" s="60">
        <v>17504.7</v>
      </c>
      <c r="C11" s="60">
        <v>17708.6</v>
      </c>
      <c r="D11" s="61">
        <f t="shared" si="0"/>
        <v>-203.89999999999782</v>
      </c>
      <c r="E11" s="60">
        <f t="shared" si="1"/>
        <v>98.84858204488216</v>
      </c>
    </row>
    <row r="12" spans="1:5" ht="45">
      <c r="A12" s="31" t="s">
        <v>84</v>
      </c>
      <c r="B12" s="60">
        <v>29960.8</v>
      </c>
      <c r="C12" s="60">
        <v>29858.8</v>
      </c>
      <c r="D12" s="61">
        <f t="shared" si="0"/>
        <v>102</v>
      </c>
      <c r="E12" s="60">
        <f t="shared" si="1"/>
        <v>100.34160783420634</v>
      </c>
    </row>
    <row r="13" spans="1:5" ht="18.75" customHeight="1">
      <c r="A13" s="31" t="s">
        <v>116</v>
      </c>
      <c r="B13" s="60">
        <v>16311.9</v>
      </c>
      <c r="C13" s="60">
        <v>15352.8</v>
      </c>
      <c r="D13" s="61">
        <f t="shared" si="0"/>
        <v>959.1000000000004</v>
      </c>
      <c r="E13" s="60">
        <f t="shared" si="1"/>
        <v>106.24706893856495</v>
      </c>
    </row>
    <row r="14" spans="1:6" ht="30">
      <c r="A14" s="31" t="s">
        <v>117</v>
      </c>
      <c r="B14" s="45">
        <f>УО!B48</f>
        <v>22531.38686131387</v>
      </c>
      <c r="C14" s="45">
        <f>УО!C48</f>
        <v>21324.708624708626</v>
      </c>
      <c r="D14" s="32">
        <f t="shared" si="0"/>
        <v>1206.678236605243</v>
      </c>
      <c r="E14" s="32">
        <f t="shared" si="1"/>
        <v>105.65859190782602</v>
      </c>
      <c r="F14" s="57"/>
    </row>
    <row r="15" spans="1:6" ht="30">
      <c r="A15" s="31" t="s">
        <v>118</v>
      </c>
      <c r="B15" s="45">
        <f>УО!B49</f>
        <v>20280.396825396823</v>
      </c>
      <c r="C15" s="45">
        <f>УО!C49</f>
        <v>18898.215733982157</v>
      </c>
      <c r="D15" s="32">
        <f t="shared" si="0"/>
        <v>1382.1810914146663</v>
      </c>
      <c r="E15" s="32">
        <f t="shared" si="1"/>
        <v>107.31381793324158</v>
      </c>
      <c r="F15" s="57"/>
    </row>
    <row r="16" spans="1:10" ht="31.5" customHeight="1">
      <c r="A16" s="31" t="s">
        <v>119</v>
      </c>
      <c r="B16" s="60">
        <v>19116.7</v>
      </c>
      <c r="C16" s="60">
        <v>18194.6</v>
      </c>
      <c r="D16" s="61">
        <f t="shared" si="0"/>
        <v>922.1000000000022</v>
      </c>
      <c r="E16" s="60">
        <f t="shared" si="1"/>
        <v>105.0679872049949</v>
      </c>
      <c r="F16" s="57"/>
      <c r="J16" s="16" t="s">
        <v>91</v>
      </c>
    </row>
    <row r="17" spans="1:6" ht="15">
      <c r="A17" s="31" t="s">
        <v>120</v>
      </c>
      <c r="B17" s="46">
        <f>здравоох!B23</f>
        <v>40524.366471734895</v>
      </c>
      <c r="C17" s="46">
        <f>здравоох!C23</f>
        <v>39698.85057471265</v>
      </c>
      <c r="D17" s="32">
        <f t="shared" si="0"/>
        <v>825.5158970222474</v>
      </c>
      <c r="E17" s="32">
        <f t="shared" si="1"/>
        <v>102.07944533675763</v>
      </c>
      <c r="F17" s="57"/>
    </row>
    <row r="18" spans="1:6" ht="15">
      <c r="A18" s="31" t="s">
        <v>121</v>
      </c>
      <c r="B18" s="46">
        <f>здравоох!B24</f>
        <v>19683.765432098768</v>
      </c>
      <c r="C18" s="46">
        <f>здравоох!C24</f>
        <v>18524.581005586595</v>
      </c>
      <c r="D18" s="32">
        <f t="shared" si="0"/>
        <v>1159.1844265121726</v>
      </c>
      <c r="E18" s="32">
        <f t="shared" si="1"/>
        <v>106.25754734297412</v>
      </c>
      <c r="F18" s="57"/>
    </row>
    <row r="19" spans="1:5" ht="45">
      <c r="A19" s="31" t="s">
        <v>85</v>
      </c>
      <c r="B19" s="60">
        <v>15300.9</v>
      </c>
      <c r="C19" s="60">
        <v>14859.5</v>
      </c>
      <c r="D19" s="61">
        <f t="shared" si="0"/>
        <v>441.39999999999964</v>
      </c>
      <c r="E19" s="60">
        <f t="shared" si="1"/>
        <v>102.97049025875702</v>
      </c>
    </row>
    <row r="20" spans="1:5" ht="21" customHeight="1">
      <c r="A20" s="42" t="s">
        <v>86</v>
      </c>
      <c r="B20" s="60">
        <v>17144</v>
      </c>
      <c r="C20" s="60">
        <v>16742.9</v>
      </c>
      <c r="D20" s="61">
        <f t="shared" si="0"/>
        <v>401.09999999999854</v>
      </c>
      <c r="E20" s="60">
        <f t="shared" si="1"/>
        <v>102.39564233197353</v>
      </c>
    </row>
    <row r="21" spans="2:5" ht="15.75">
      <c r="B21" s="47"/>
      <c r="C21" s="47"/>
      <c r="D21" s="48"/>
      <c r="E21" s="48"/>
    </row>
    <row r="22" spans="1:5" ht="12.75" customHeight="1">
      <c r="A22" s="116" t="s">
        <v>90</v>
      </c>
      <c r="B22" s="116"/>
      <c r="C22" s="47"/>
      <c r="D22" s="48"/>
      <c r="E22" s="48"/>
    </row>
    <row r="23" spans="1:5" ht="30.75" customHeight="1">
      <c r="A23" s="116"/>
      <c r="B23" s="116"/>
      <c r="D23" s="49"/>
      <c r="E23" s="50" t="s">
        <v>103</v>
      </c>
    </row>
    <row r="24" spans="2:5" ht="15.75">
      <c r="B24" s="47"/>
      <c r="C24" s="47"/>
      <c r="D24" s="48"/>
      <c r="E24" s="48"/>
    </row>
    <row r="25" spans="2:5" ht="15.75">
      <c r="B25" s="47"/>
      <c r="C25" s="47"/>
      <c r="D25" s="48"/>
      <c r="E25" s="48"/>
    </row>
    <row r="26" spans="2:5" ht="15.75">
      <c r="B26" s="47"/>
      <c r="C26" s="47"/>
      <c r="D26" s="48"/>
      <c r="E26" s="48"/>
    </row>
    <row r="27" spans="2:5" ht="15.75">
      <c r="B27" s="47"/>
      <c r="C27" s="47"/>
      <c r="D27" s="48"/>
      <c r="E27" s="48"/>
    </row>
    <row r="28" spans="2:5" ht="15.75">
      <c r="B28" s="51"/>
      <c r="C28" s="51"/>
      <c r="D28" s="52"/>
      <c r="E28" s="52"/>
    </row>
    <row r="29" spans="2:5" ht="15.75">
      <c r="B29" s="51"/>
      <c r="C29" s="51"/>
      <c r="D29" s="52"/>
      <c r="E29" s="52"/>
    </row>
    <row r="30" spans="2:5" ht="15.75">
      <c r="B30" s="51"/>
      <c r="C30" s="51"/>
      <c r="D30" s="52"/>
      <c r="E30" s="52"/>
    </row>
    <row r="31" spans="2:5" ht="15.75">
      <c r="B31" s="51"/>
      <c r="C31" s="51"/>
      <c r="D31" s="52"/>
      <c r="E31" s="52"/>
    </row>
    <row r="32" spans="2:5" ht="15.75">
      <c r="B32" s="51"/>
      <c r="C32" s="51"/>
      <c r="D32" s="52"/>
      <c r="E32" s="52"/>
    </row>
    <row r="33" spans="2:5" ht="15.75">
      <c r="B33" s="51"/>
      <c r="C33" s="51"/>
      <c r="D33" s="52"/>
      <c r="E33" s="52"/>
    </row>
    <row r="34" spans="2:5" ht="15.75">
      <c r="B34" s="51"/>
      <c r="C34" s="51"/>
      <c r="D34" s="52"/>
      <c r="E34" s="52"/>
    </row>
    <row r="35" spans="2:5" ht="15.75">
      <c r="B35" s="51"/>
      <c r="C35" s="51"/>
      <c r="D35" s="52"/>
      <c r="E35" s="52"/>
    </row>
    <row r="36" spans="2:5" ht="15.75">
      <c r="B36" s="51"/>
      <c r="C36" s="51"/>
      <c r="D36" s="52"/>
      <c r="E36" s="52"/>
    </row>
    <row r="37" spans="2:5" ht="15.75">
      <c r="B37" s="51"/>
      <c r="C37" s="51"/>
      <c r="D37" s="52"/>
      <c r="E37" s="52"/>
    </row>
    <row r="38" spans="2:5" ht="15.75">
      <c r="B38" s="51"/>
      <c r="C38" s="51"/>
      <c r="D38" s="52"/>
      <c r="E38" s="52"/>
    </row>
    <row r="39" spans="2:5" ht="15.75">
      <c r="B39" s="51"/>
      <c r="C39" s="51"/>
      <c r="D39" s="52"/>
      <c r="E39" s="52"/>
    </row>
    <row r="40" spans="2:5" ht="15.75">
      <c r="B40" s="51"/>
      <c r="C40" s="51"/>
      <c r="D40" s="52"/>
      <c r="E40" s="52"/>
    </row>
    <row r="41" spans="2:5" ht="15.75">
      <c r="B41" s="51"/>
      <c r="C41" s="51"/>
      <c r="D41" s="52"/>
      <c r="E41" s="52"/>
    </row>
    <row r="42" spans="2:3" ht="12.75">
      <c r="B42" s="53"/>
      <c r="C42" s="53"/>
    </row>
    <row r="43" spans="2:3" ht="12.75">
      <c r="B43" s="53"/>
      <c r="C43" s="53"/>
    </row>
    <row r="44" spans="2:3" ht="12.75">
      <c r="B44" s="53"/>
      <c r="C44" s="53"/>
    </row>
    <row r="45" spans="2:3" ht="12.75">
      <c r="B45" s="53"/>
      <c r="C45" s="53"/>
    </row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2015-10-27T14:10:31Z</cp:lastPrinted>
  <dcterms:created xsi:type="dcterms:W3CDTF">2014-03-21T05:04:52Z</dcterms:created>
  <dcterms:modified xsi:type="dcterms:W3CDTF">2017-02-14T06:04:37Z</dcterms:modified>
  <cp:category/>
  <cp:version/>
  <cp:contentType/>
  <cp:contentStatus/>
</cp:coreProperties>
</file>