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8" activeTab="0"/>
  </bookViews>
  <sheets>
    <sheet name="1" sheetId="1" r:id="rId1"/>
    <sheet name="УО" sheetId="2" r:id="rId2"/>
    <sheet name="здравоох" sheetId="3" r:id="rId3"/>
    <sheet name="зар.пл" sheetId="4" r:id="rId4"/>
  </sheets>
  <definedNames>
    <definedName name="_xlnm.Print_Titles" localSheetId="0">'1'!$3:$4</definedName>
    <definedName name="_xlnm.Print_Area" localSheetId="0">'1'!$A$1:$I$41</definedName>
    <definedName name="_xlnm.Print_Area" localSheetId="2">'здравоох'!$A$1:$D$29</definedName>
    <definedName name="_xlnm.Print_Area" localSheetId="1">'УО'!$A$1:$D$52</definedName>
  </definedNames>
  <calcPr fullCalcOnLoad="1"/>
</workbook>
</file>

<file path=xl/sharedStrings.xml><?xml version="1.0" encoding="utf-8"?>
<sst xmlns="http://schemas.openxmlformats.org/spreadsheetml/2006/main" count="201" uniqueCount="145">
  <si>
    <t>№п/п</t>
  </si>
  <si>
    <t>Показатели</t>
  </si>
  <si>
    <t>Ед. изм.</t>
  </si>
  <si>
    <t>Юрьев-Польский район</t>
  </si>
  <si>
    <t>Владимирская область</t>
  </si>
  <si>
    <t>Занимаемое место в области, удельный вес, в %,
отклонение от областного уровня</t>
  </si>
  <si>
    <t>чел.</t>
  </si>
  <si>
    <t>Естественная убыль населения</t>
  </si>
  <si>
    <t>Соотношение числа умерших к числу родившихся</t>
  </si>
  <si>
    <t>вычитаю из показателя прошлого года</t>
  </si>
  <si>
    <t>млн. руб.</t>
  </si>
  <si>
    <t>прошлый год в натуральных показателях выводится через проценты роста статистики</t>
  </si>
  <si>
    <t>в том числе по видам деятельности:</t>
  </si>
  <si>
    <t>обрабатывающие производства</t>
  </si>
  <si>
    <t>производство и распределение электроэнергии, газа и воды</t>
  </si>
  <si>
    <t>добыча полезных ископаемых</t>
  </si>
  <si>
    <t>Объем отгруженных товаров собственного производства крупными и средними предприятиями района в расчете на душу населения</t>
  </si>
  <si>
    <t>тыс.руб.</t>
  </si>
  <si>
    <t>-</t>
  </si>
  <si>
    <t>КРС - всего</t>
  </si>
  <si>
    <t>голов</t>
  </si>
  <si>
    <t>в т.ч. коров</t>
  </si>
  <si>
    <t>свиней</t>
  </si>
  <si>
    <t>тонн</t>
  </si>
  <si>
    <t>в т.ч. КРС</t>
  </si>
  <si>
    <t xml:space="preserve">       свиней</t>
  </si>
  <si>
    <t>кг</t>
  </si>
  <si>
    <t>в сопоставимых ценах к соответствующему уровню предыдущего года</t>
  </si>
  <si>
    <t>%</t>
  </si>
  <si>
    <t>кв.м общ. площади</t>
  </si>
  <si>
    <t>руб.</t>
  </si>
  <si>
    <t>тыс.тн.</t>
  </si>
  <si>
    <t>тыс.чел.</t>
  </si>
  <si>
    <t>Наименование показателя</t>
  </si>
  <si>
    <t>Всего по району</t>
  </si>
  <si>
    <t>Количество учеников в школах - всего, чел.</t>
  </si>
  <si>
    <t>в том числе:</t>
  </si>
  <si>
    <t>МО г. Юрьев - Польский</t>
  </si>
  <si>
    <t>МО Красносельское</t>
  </si>
  <si>
    <t>МО Небыловское</t>
  </si>
  <si>
    <t>МО Симское</t>
  </si>
  <si>
    <t>в том числе учащиеся 1-9 классов, чел.</t>
  </si>
  <si>
    <t>Расходы на 1 ученика в школах, тыс. руб.</t>
  </si>
  <si>
    <t>Количество детей в ДОУ, чел.</t>
  </si>
  <si>
    <t>Расходы на 1 воспитанника ДОУ, тыс. руб.</t>
  </si>
  <si>
    <t xml:space="preserve">Численность работающих в образовании - всего, чел. </t>
  </si>
  <si>
    <t>педагогический персонал - всего, чел.</t>
  </si>
  <si>
    <t>педагогический персонал в школах, чел.</t>
  </si>
  <si>
    <t>педагогический персонал в ДОУ, чел.</t>
  </si>
  <si>
    <t>Фонд оплаты труда работающих в образовании - всего, тыс. руб.</t>
  </si>
  <si>
    <t>ФОТ педагогического персонала - всего, тыс. руб.</t>
  </si>
  <si>
    <t>ФОТ педагогического персонала в школах, тыс. руб.</t>
  </si>
  <si>
    <t>ФОТ педагогического персонала в ДОУ, тыс. руб.</t>
  </si>
  <si>
    <t>Средняя заработная плата работающих в образовании - всего, руб.</t>
  </si>
  <si>
    <t>средняя заработная плата педагогического персонала - всего,  руб.</t>
  </si>
  <si>
    <t>средняя заработная плата педагогического персонала в школах, руб.</t>
  </si>
  <si>
    <t>средняя заработная плата педагогического персонала в ДОУ,  руб.</t>
  </si>
  <si>
    <t>Расходы на здравоохранение - всего, тыс. руб.</t>
  </si>
  <si>
    <t>расходы на оплату труда с начислениями, тыс. руб.</t>
  </si>
  <si>
    <t>расходы на медикаменты, тыс. руб.</t>
  </si>
  <si>
    <t>расходы на приобретение оборудования, тыс. руб.</t>
  </si>
  <si>
    <t>коммунальные расходы, тыс. руб.</t>
  </si>
  <si>
    <t>расходы на питание, тыс. руб.</t>
  </si>
  <si>
    <t>расходы на проведение ремонтных работ, тыс. руб.</t>
  </si>
  <si>
    <t>прочие расходы, тыс. руб.</t>
  </si>
  <si>
    <t>Численность работающих в системе здравоохранения - всего, чел.</t>
  </si>
  <si>
    <t>численность врачей, чел</t>
  </si>
  <si>
    <t>численность среднего медицинского персонала, чел.</t>
  </si>
  <si>
    <t>Фонд оплаты труда работающих в системе здравоохранения - всего, тыс. руб.</t>
  </si>
  <si>
    <t>Фонд оплата труда врачей, тыс. руб.</t>
  </si>
  <si>
    <t>Фонд оплаты труда среднего медицинского персонала, тыс. руб.</t>
  </si>
  <si>
    <t>Средняя заработная плата работающих в здравоохранении - всего, руб.</t>
  </si>
  <si>
    <t>Средняя заработная плата врачей, руб.</t>
  </si>
  <si>
    <t>Средняя заработная плата среднего медицинского персонала, руб.</t>
  </si>
  <si>
    <t>Количество врачей в расчете на 1000 чел. населения, чел.</t>
  </si>
  <si>
    <t>Количество среднего медицинского персонала в расчете на 1000 чел. населения, чел.</t>
  </si>
  <si>
    <t>2013 г.      (руб.)</t>
  </si>
  <si>
    <t>"+"/"-" к соответс. уровню прошлого года</t>
  </si>
  <si>
    <t>2013 г. в % к 2012 г.</t>
  </si>
  <si>
    <t>Средняя заработная плата по району - всего</t>
  </si>
  <si>
    <t>в т.ч. по видам экономической деятельности:</t>
  </si>
  <si>
    <t>СЕЛЬСКОЕ ХОЗЯЙСТВО</t>
  </si>
  <si>
    <t>ПРОМЫШЛЕННОСТЬ (ОБРАБАТЫВАЮЩИЕ ПРОИЗВОДСТВА)</t>
  </si>
  <si>
    <t xml:space="preserve">                            </t>
  </si>
  <si>
    <t>ПРОИЗВОДСТВО И РАСПРЕДЕЛЕНИЕ ЭЛЕКТРОЭНЕРГИИ, ГАЗА И ВОДЫ</t>
  </si>
  <si>
    <t>ОПТОВАЯ И РОЗНИЧНАЯ ТОРГОВЛЯ</t>
  </si>
  <si>
    <t>ТРАНСПОРТ И СВЯЗЬ</t>
  </si>
  <si>
    <t>ГОСУДАРСТВЕННОЕ УПРАВЛЕНИЕ, ОБЯЗАТЕЛЬНОЕ СОЦИАЛЬНОЕ СТРАХОВАНИЕ</t>
  </si>
  <si>
    <t>ПРЕДОСТАВЛЕНИЕ ПРОЧИХ КОММУНАЛЬНЫХ, СОЦИАЛЬНЫХ И ПЕРСОНАЛЬНЫХ УСЛУГ</t>
  </si>
  <si>
    <t>КУЛЬТУРА И СПОРТ</t>
  </si>
  <si>
    <t>в % к уровню 2013 года</t>
  </si>
  <si>
    <t>Откл. в % (нат.показ.) к 2013 г.</t>
  </si>
  <si>
    <t>в % 
к 2013 г.</t>
  </si>
  <si>
    <t xml:space="preserve">Численность населения на 01.01.соответствующего года </t>
  </si>
  <si>
    <t>2014 г.      (руб.)</t>
  </si>
  <si>
    <t>-8813</t>
  </si>
  <si>
    <t>-0,1%</t>
  </si>
  <si>
    <t>Начальник отдела экономики управления экономики и планирования администрации муниципального образования Юрьев - Польский район</t>
  </si>
  <si>
    <t>Л.В. Кошелева</t>
  </si>
  <si>
    <t>Начальник отдела экономики  управления экономики и планирования администрации муниципального образования Юрьев - Польский район</t>
  </si>
  <si>
    <t>н/д</t>
  </si>
  <si>
    <t>Начальник отдела экономики управления экономики и планирования администрации  муниципального образования Юрьев - Польский район</t>
  </si>
  <si>
    <t>1</t>
  </si>
  <si>
    <t>в 13,1 раза</t>
  </si>
  <si>
    <r>
      <t xml:space="preserve">Объем отгруженных товаров собственного производства, выполненных работ и услуг собственными силами крупными и средними  предприятиями </t>
    </r>
    <r>
      <rPr>
        <b/>
        <sz val="10"/>
        <rFont val="Times New Roman"/>
        <family val="1"/>
      </rPr>
      <t>за январь-август</t>
    </r>
  </si>
  <si>
    <t>4,9%, 6 м. после г. Владимир, Александровского, Собинского,  Суздальского, Кольчугинского р-ов</t>
  </si>
  <si>
    <t xml:space="preserve">19,3%, 2 м. по области </t>
  </si>
  <si>
    <t>24,1%, 1 место по области</t>
  </si>
  <si>
    <r>
      <t xml:space="preserve">Надой молока на 1 фуражную корову в сельхозорганизациях </t>
    </r>
    <r>
      <rPr>
        <b/>
        <sz val="10"/>
        <rFont val="Times New Roman"/>
        <family val="1"/>
      </rPr>
      <t>в январе-августе</t>
    </r>
  </si>
  <si>
    <r>
      <t xml:space="preserve">Перевозки пассажиров автобусным транспортом общего пользования </t>
    </r>
    <r>
      <rPr>
        <b/>
        <sz val="10"/>
        <rFont val="Times New Roman"/>
        <family val="1"/>
      </rPr>
      <t>за январь-август 2014г.</t>
    </r>
  </si>
  <si>
    <t>берем с наших 3-х организаций (если данные больше статистических)</t>
  </si>
  <si>
    <t>Основные показатели развития отрасли образование за январь - сентябрь 2014 года</t>
  </si>
  <si>
    <t>Основные показатели развития отрасли здравоохранение
в январе-сентябре  2014 года</t>
  </si>
  <si>
    <r>
      <t xml:space="preserve">Численность скота и птицы в сельхозорганизациях </t>
    </r>
    <r>
      <rPr>
        <b/>
        <sz val="10"/>
        <rFont val="Times New Roman"/>
        <family val="1"/>
      </rPr>
      <t>на 1 октября</t>
    </r>
  </si>
  <si>
    <r>
      <t xml:space="preserve">Производство скота и птицы на убой в живом весе в сельхозорганизациях </t>
    </r>
    <r>
      <rPr>
        <b/>
        <sz val="10"/>
        <rFont val="Times New Roman"/>
        <family val="1"/>
      </rPr>
      <t>за январь-сентябрь</t>
    </r>
  </si>
  <si>
    <r>
      <t xml:space="preserve">Произведено молока в сельхозорганизациях </t>
    </r>
    <r>
      <rPr>
        <b/>
        <sz val="10"/>
        <rFont val="Times New Roman"/>
        <family val="1"/>
      </rPr>
      <t>в январе-сентябре</t>
    </r>
  </si>
  <si>
    <r>
      <t xml:space="preserve">Оборот розничной торговли во всех каналах реализации </t>
    </r>
    <r>
      <rPr>
        <b/>
        <sz val="10"/>
        <rFont val="Times New Roman"/>
        <family val="1"/>
      </rPr>
      <t>за январь-сентябрь</t>
    </r>
  </si>
  <si>
    <t>Предварительные показатели социально-экономического развития района за январь -сентябрь 2014 года</t>
  </si>
  <si>
    <t>Средняя заработная плата работников крупных и средних предприятий района
за январь - август 2014 года</t>
  </si>
  <si>
    <t>ОБРАЗОВАНИЕ (январь- август)</t>
  </si>
  <si>
    <t>педагогический персонал в школах (январь-сентябрь)</t>
  </si>
  <si>
    <t>педагогический персонал в ДОУ (январь-сентябрь)</t>
  </si>
  <si>
    <t>ЗДРАВООХРАНЕНИЕ И ПРЕДОСТАВЛЕНИЕ СОЦИАЛЬНЫХ УСЛУГ (январь-август)</t>
  </si>
  <si>
    <t>врачи (январь-сентябрь)</t>
  </si>
  <si>
    <t>средний мед. персонал (январь-сентябрь)</t>
  </si>
  <si>
    <r>
      <t xml:space="preserve">Среднемесячная номинальная начисленная заработная плата по крупным и средним предприятиям </t>
    </r>
    <r>
      <rPr>
        <b/>
        <sz val="10"/>
        <rFont val="Times New Roman"/>
        <family val="1"/>
      </rPr>
      <t>за январь-август</t>
    </r>
  </si>
  <si>
    <t>79,5% от обл. уровня, 14 место</t>
  </si>
  <si>
    <r>
      <t>Перевозки грузов, выполненные на коммерческой основе автотранспортными организациями и предпринимателями</t>
    </r>
    <r>
      <rPr>
        <b/>
        <sz val="10"/>
        <rFont val="Times New Roman"/>
        <family val="1"/>
      </rPr>
      <t xml:space="preserve"> за январь-сентябрь 2014г.</t>
    </r>
  </si>
  <si>
    <t>1716,7</t>
  </si>
  <si>
    <t>90,7</t>
  </si>
  <si>
    <t>91,3</t>
  </si>
  <si>
    <t>76294,8</t>
  </si>
  <si>
    <r>
      <t xml:space="preserve">Уровень зарегистрированной безработицы  в % от трудоспособного населения </t>
    </r>
    <r>
      <rPr>
        <b/>
        <sz val="10"/>
        <rFont val="Times New Roman"/>
        <family val="1"/>
      </rPr>
      <t>на 1 октября</t>
    </r>
  </si>
  <si>
    <r>
      <t>Убыток</t>
    </r>
    <r>
      <rPr>
        <sz val="10"/>
        <rFont val="Times New Roman"/>
        <family val="1"/>
      </rPr>
      <t xml:space="preserve"> предприятий за </t>
    </r>
    <r>
      <rPr>
        <b/>
        <sz val="10"/>
        <rFont val="Times New Roman"/>
        <family val="1"/>
      </rPr>
      <t>январь-август</t>
    </r>
  </si>
  <si>
    <r>
      <t>Прибыль</t>
    </r>
    <r>
      <rPr>
        <sz val="10"/>
        <rFont val="Times New Roman"/>
        <family val="1"/>
      </rPr>
      <t xml:space="preserve"> прибыльных предприятий за </t>
    </r>
    <r>
      <rPr>
        <b/>
        <sz val="10"/>
        <rFont val="Times New Roman"/>
        <family val="1"/>
      </rPr>
      <t>январь-август</t>
    </r>
  </si>
  <si>
    <r>
      <t xml:space="preserve">Число </t>
    </r>
    <r>
      <rPr>
        <b/>
        <sz val="10"/>
        <rFont val="Times New Roman"/>
        <family val="1"/>
      </rPr>
      <t>убыточных</t>
    </r>
    <r>
      <rPr>
        <sz val="10"/>
        <rFont val="Times New Roman"/>
        <family val="1"/>
      </rPr>
      <t xml:space="preserve"> предприятий и организаций в % к общему количеству </t>
    </r>
    <r>
      <rPr>
        <b/>
        <sz val="10"/>
        <rFont val="Times New Roman"/>
        <family val="1"/>
      </rPr>
      <t>в январе-августе</t>
    </r>
  </si>
  <si>
    <r>
      <t xml:space="preserve">Число </t>
    </r>
    <r>
      <rPr>
        <b/>
        <sz val="10"/>
        <rFont val="Times New Roman"/>
        <family val="1"/>
      </rPr>
      <t xml:space="preserve">прибыльных </t>
    </r>
    <r>
      <rPr>
        <sz val="10"/>
        <rFont val="Times New Roman"/>
        <family val="1"/>
      </rPr>
      <t xml:space="preserve">предприятий и организаций в % к общему количеству </t>
    </r>
    <r>
      <rPr>
        <b/>
        <sz val="10"/>
        <rFont val="Times New Roman"/>
        <family val="1"/>
      </rPr>
      <t>в январе-августе</t>
    </r>
  </si>
  <si>
    <r>
      <t>Сальдированный финансовый результат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производственной деятельности крупных и средних предприятий </t>
    </r>
    <r>
      <rPr>
        <b/>
        <sz val="10"/>
        <rFont val="Times New Roman"/>
        <family val="1"/>
      </rPr>
      <t>за январь-август</t>
    </r>
  </si>
  <si>
    <r>
      <t xml:space="preserve">Ввод в действие жилья </t>
    </r>
    <r>
      <rPr>
        <b/>
        <sz val="10"/>
        <rFont val="Times New Roman"/>
        <family val="1"/>
      </rPr>
      <t>за январь-сентябрь</t>
    </r>
  </si>
  <si>
    <r>
      <t xml:space="preserve">Объем выполненных работ по виду деятельности "Строительство" крупными и средними предприятиями </t>
    </r>
    <r>
      <rPr>
        <b/>
        <sz val="10"/>
        <rFont val="Times New Roman"/>
        <family val="1"/>
      </rPr>
      <t>за январь-сентябрь</t>
    </r>
  </si>
  <si>
    <r>
      <t xml:space="preserve">Число родившихся за </t>
    </r>
    <r>
      <rPr>
        <b/>
        <sz val="10"/>
        <rFont val="Times New Roman"/>
        <family val="1"/>
      </rPr>
      <t>январь - сентябрь</t>
    </r>
  </si>
  <si>
    <r>
      <t xml:space="preserve">Число умерших за </t>
    </r>
    <r>
      <rPr>
        <b/>
        <sz val="10"/>
        <rFont val="Times New Roman"/>
        <family val="1"/>
      </rPr>
      <t>январь - сентябрь</t>
    </r>
  </si>
  <si>
    <t xml:space="preserve">  - 6 кг к обл. уровню, 6 м. после о.Муром, Селивановского,  Собинского, Петушинского, Ковровского, Меленковского р-нов </t>
  </si>
  <si>
    <r>
      <t xml:space="preserve">Реализовано скота на убой в живом весе в сельхозорганизациях  </t>
    </r>
    <r>
      <rPr>
        <b/>
        <sz val="10"/>
        <rFont val="Times New Roman"/>
        <family val="1"/>
      </rPr>
      <t>за январь - сентябре</t>
    </r>
  </si>
  <si>
    <r>
      <t xml:space="preserve">Реализовано молока в сельхозорганизациях </t>
    </r>
    <r>
      <rPr>
        <b/>
        <sz val="10"/>
        <rFont val="Times New Roman"/>
        <family val="1"/>
      </rPr>
      <t>в январе-сентябре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</si>
</sst>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#,##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10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165" fontId="24" fillId="0" borderId="11" xfId="0" applyNumberFormat="1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 wrapText="1"/>
    </xf>
    <xf numFmtId="165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165" fontId="24" fillId="0" borderId="10" xfId="0" applyNumberFormat="1" applyFont="1" applyFill="1" applyBorder="1" applyAlignment="1">
      <alignment/>
    </xf>
    <xf numFmtId="165" fontId="24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65" fontId="22" fillId="0" borderId="10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31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165" fontId="19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28" fillId="0" borderId="10" xfId="0" applyFont="1" applyBorder="1" applyAlignment="1">
      <alignment vertical="top" wrapText="1"/>
    </xf>
    <xf numFmtId="165" fontId="28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28" fillId="0" borderId="0" xfId="0" applyFont="1" applyFill="1" applyBorder="1" applyAlignment="1">
      <alignment vertical="top" wrapText="1"/>
    </xf>
    <xf numFmtId="0" fontId="35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165" fontId="28" fillId="22" borderId="10" xfId="0" applyNumberFormat="1" applyFont="1" applyFill="1" applyBorder="1" applyAlignment="1">
      <alignment horizontal="right"/>
    </xf>
    <xf numFmtId="165" fontId="28" fillId="22" borderId="10" xfId="0" applyNumberFormat="1" applyFont="1" applyFill="1" applyBorder="1" applyAlignment="1">
      <alignment wrapText="1"/>
    </xf>
    <xf numFmtId="165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65" fontId="28" fillId="0" borderId="0" xfId="0" applyNumberFormat="1" applyFont="1" applyAlignment="1">
      <alignment horizontal="right"/>
    </xf>
    <xf numFmtId="165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5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165" fontId="19" fillId="0" borderId="10" xfId="0" applyNumberFormat="1" applyFont="1" applyFill="1" applyBorder="1" applyAlignment="1">
      <alignment wrapText="1"/>
    </xf>
    <xf numFmtId="165" fontId="19" fillId="0" borderId="10" xfId="0" applyNumberFormat="1" applyFont="1" applyFill="1" applyBorder="1" applyAlignment="1">
      <alignment horizontal="right"/>
    </xf>
    <xf numFmtId="1" fontId="28" fillId="0" borderId="10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19" fillId="24" borderId="10" xfId="0" applyFont="1" applyFill="1" applyBorder="1" applyAlignment="1">
      <alignment wrapText="1"/>
    </xf>
    <xf numFmtId="165" fontId="19" fillId="24" borderId="10" xfId="0" applyNumberFormat="1" applyFont="1" applyFill="1" applyBorder="1" applyAlignment="1">
      <alignment wrapText="1"/>
    </xf>
    <xf numFmtId="0" fontId="28" fillId="24" borderId="10" xfId="0" applyFont="1" applyFill="1" applyBorder="1" applyAlignment="1">
      <alignment wrapText="1"/>
    </xf>
    <xf numFmtId="165" fontId="28" fillId="24" borderId="10" xfId="0" applyNumberFormat="1" applyFont="1" applyFill="1" applyBorder="1" applyAlignment="1">
      <alignment wrapText="1"/>
    </xf>
    <xf numFmtId="2" fontId="28" fillId="24" borderId="10" xfId="0" applyNumberFormat="1" applyFont="1" applyFill="1" applyBorder="1" applyAlignment="1">
      <alignment wrapText="1"/>
    </xf>
    <xf numFmtId="165" fontId="22" fillId="25" borderId="10" xfId="0" applyNumberFormat="1" applyFont="1" applyFill="1" applyBorder="1" applyAlignment="1">
      <alignment/>
    </xf>
    <xf numFmtId="165" fontId="24" fillId="24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 wrapText="1"/>
    </xf>
    <xf numFmtId="1" fontId="24" fillId="24" borderId="10" xfId="0" applyNumberFormat="1" applyFont="1" applyFill="1" applyBorder="1" applyAlignment="1">
      <alignment horizontal="center" vertical="top" wrapText="1"/>
    </xf>
    <xf numFmtId="165" fontId="24" fillId="24" borderId="10" xfId="0" applyNumberFormat="1" applyFont="1" applyFill="1" applyBorder="1" applyAlignment="1">
      <alignment horizontal="center" vertical="top" wrapText="1"/>
    </xf>
    <xf numFmtId="164" fontId="24" fillId="24" borderId="14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65" fontId="24" fillId="24" borderId="10" xfId="0" applyNumberFormat="1" applyFont="1" applyFill="1" applyBorder="1" applyAlignment="1" quotePrefix="1">
      <alignment horizontal="center" vertical="top" wrapText="1"/>
    </xf>
    <xf numFmtId="2" fontId="24" fillId="24" borderId="10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 quotePrefix="1">
      <alignment horizontal="center" vertical="top" wrapText="1"/>
    </xf>
    <xf numFmtId="165" fontId="22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165" fontId="25" fillId="24" borderId="10" xfId="0" applyNumberFormat="1" applyFont="1" applyFill="1" applyBorder="1" applyAlignment="1">
      <alignment horizontal="center" vertical="top" wrapText="1"/>
    </xf>
    <xf numFmtId="165" fontId="24" fillId="24" borderId="13" xfId="0" applyNumberFormat="1" applyFont="1" applyFill="1" applyBorder="1" applyAlignment="1">
      <alignment horizontal="center" vertical="top" wrapText="1"/>
    </xf>
    <xf numFmtId="165" fontId="27" fillId="24" borderId="13" xfId="0" applyNumberFormat="1" applyFont="1" applyFill="1" applyBorder="1" applyAlignment="1">
      <alignment horizontal="center" vertical="top" wrapText="1"/>
    </xf>
    <xf numFmtId="165" fontId="24" fillId="24" borderId="11" xfId="0" applyNumberFormat="1" applyFont="1" applyFill="1" applyBorder="1" applyAlignment="1">
      <alignment horizontal="center" wrapText="1"/>
    </xf>
    <xf numFmtId="49" fontId="24" fillId="24" borderId="11" xfId="0" applyNumberFormat="1" applyFont="1" applyFill="1" applyBorder="1" applyAlignment="1">
      <alignment horizontal="center" wrapText="1"/>
    </xf>
    <xf numFmtId="165" fontId="24" fillId="24" borderId="10" xfId="0" applyNumberFormat="1" applyFont="1" applyFill="1" applyBorder="1" applyAlignment="1">
      <alignment horizontal="center" wrapText="1"/>
    </xf>
    <xf numFmtId="49" fontId="24" fillId="24" borderId="1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0" fontId="28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1" sqref="F11"/>
    </sheetView>
  </sheetViews>
  <sheetFormatPr defaultColWidth="9.00390625" defaultRowHeight="12.75"/>
  <cols>
    <col min="1" max="1" width="5.25390625" style="1" customWidth="1"/>
    <col min="2" max="2" width="51.125" style="2" customWidth="1"/>
    <col min="3" max="4" width="9.125" style="2" customWidth="1"/>
    <col min="5" max="5" width="8.75390625" style="2" customWidth="1"/>
    <col min="6" max="7" width="10.25390625" style="2" customWidth="1"/>
    <col min="8" max="8" width="10.375" style="2" customWidth="1"/>
    <col min="9" max="9" width="31.75390625" style="2" customWidth="1"/>
    <col min="10" max="16384" width="9.125" style="2" customWidth="1"/>
  </cols>
  <sheetData>
    <row r="1" spans="1:9" ht="15" customHeight="1">
      <c r="A1" s="109"/>
      <c r="B1" s="109"/>
      <c r="C1" s="109"/>
      <c r="D1" s="109"/>
      <c r="E1" s="109"/>
      <c r="F1" s="109"/>
      <c r="G1" s="109"/>
      <c r="H1" s="109"/>
      <c r="I1" s="109"/>
    </row>
    <row r="2" spans="1:25" ht="15.75" customHeight="1">
      <c r="A2" s="110" t="s">
        <v>117</v>
      </c>
      <c r="B2" s="110"/>
      <c r="C2" s="110"/>
      <c r="D2" s="110"/>
      <c r="E2" s="110"/>
      <c r="F2" s="110"/>
      <c r="G2" s="110"/>
      <c r="H2" s="110"/>
      <c r="I2" s="1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9" ht="12.75" customHeight="1">
      <c r="A3" s="111" t="s">
        <v>0</v>
      </c>
      <c r="B3" s="111" t="s">
        <v>1</v>
      </c>
      <c r="C3" s="112" t="s">
        <v>2</v>
      </c>
      <c r="D3" s="112" t="s">
        <v>3</v>
      </c>
      <c r="E3" s="112"/>
      <c r="F3" s="112"/>
      <c r="G3" s="111" t="s">
        <v>4</v>
      </c>
      <c r="H3" s="111"/>
      <c r="I3" s="111" t="s">
        <v>5</v>
      </c>
    </row>
    <row r="4" spans="1:9" s="7" customFormat="1" ht="38.25">
      <c r="A4" s="111"/>
      <c r="B4" s="111"/>
      <c r="C4" s="112"/>
      <c r="D4" s="5">
        <v>2014</v>
      </c>
      <c r="E4" s="5">
        <v>2013</v>
      </c>
      <c r="F4" s="6" t="s">
        <v>91</v>
      </c>
      <c r="G4" s="5">
        <v>2014</v>
      </c>
      <c r="H4" s="5" t="s">
        <v>92</v>
      </c>
      <c r="I4" s="115"/>
    </row>
    <row r="5" spans="1:10" ht="12.75">
      <c r="A5" s="8">
        <v>1</v>
      </c>
      <c r="B5" s="9" t="s">
        <v>93</v>
      </c>
      <c r="C5" s="8" t="s">
        <v>6</v>
      </c>
      <c r="D5" s="10">
        <v>36361</v>
      </c>
      <c r="E5" s="10">
        <v>36518</v>
      </c>
      <c r="F5" s="10">
        <f>D5-E5</f>
        <v>-157</v>
      </c>
      <c r="G5" s="10">
        <f>1413321</f>
        <v>1413321</v>
      </c>
      <c r="H5" s="70" t="s">
        <v>95</v>
      </c>
      <c r="I5" s="71">
        <f>D5/G5</f>
        <v>0.025727347149019933</v>
      </c>
      <c r="J5" s="69"/>
    </row>
    <row r="6" spans="1:9" ht="12.75">
      <c r="A6" s="8"/>
      <c r="B6" s="86" t="s">
        <v>140</v>
      </c>
      <c r="C6" s="11" t="s">
        <v>6</v>
      </c>
      <c r="D6" s="91">
        <v>288</v>
      </c>
      <c r="E6" s="91">
        <v>272</v>
      </c>
      <c r="F6" s="91">
        <f>D6-E6</f>
        <v>16</v>
      </c>
      <c r="G6" s="91">
        <v>11797</v>
      </c>
      <c r="H6" s="92">
        <v>100.5</v>
      </c>
      <c r="I6" s="93">
        <f>D6/G6</f>
        <v>0.02441298635246249</v>
      </c>
    </row>
    <row r="7" spans="1:9" ht="12.75">
      <c r="A7" s="8"/>
      <c r="B7" s="86" t="s">
        <v>141</v>
      </c>
      <c r="C7" s="11" t="s">
        <v>6</v>
      </c>
      <c r="D7" s="91">
        <v>449</v>
      </c>
      <c r="E7" s="91">
        <v>476</v>
      </c>
      <c r="F7" s="91">
        <f>D7-E7</f>
        <v>-27</v>
      </c>
      <c r="G7" s="91">
        <v>17432</v>
      </c>
      <c r="H7" s="92">
        <v>98.4</v>
      </c>
      <c r="I7" s="94">
        <f>D7/G7</f>
        <v>0.02575722808627811</v>
      </c>
    </row>
    <row r="8" spans="1:9" ht="12.75">
      <c r="A8" s="8"/>
      <c r="B8" s="9" t="s">
        <v>7</v>
      </c>
      <c r="C8" s="8" t="s">
        <v>6</v>
      </c>
      <c r="D8" s="91">
        <f>D6-D7</f>
        <v>-161</v>
      </c>
      <c r="E8" s="91">
        <f>E6-E7</f>
        <v>-204</v>
      </c>
      <c r="F8" s="91">
        <f>D8-E8</f>
        <v>43</v>
      </c>
      <c r="G8" s="91">
        <f>G6-G7</f>
        <v>-5635</v>
      </c>
      <c r="H8" s="95">
        <v>-282</v>
      </c>
      <c r="I8" s="94">
        <f>D8/G8</f>
        <v>0.02857142857142857</v>
      </c>
    </row>
    <row r="9" spans="1:10" ht="12.75">
      <c r="A9" s="8"/>
      <c r="B9" s="9" t="s">
        <v>8</v>
      </c>
      <c r="C9" s="8"/>
      <c r="D9" s="96">
        <f>D7/D6</f>
        <v>1.5590277777777777</v>
      </c>
      <c r="E9" s="96">
        <f>E7/E6</f>
        <v>1.75</v>
      </c>
      <c r="F9" s="96">
        <f>D9-E9</f>
        <v>-0.19097222222222232</v>
      </c>
      <c r="G9" s="96">
        <f>G7/G6</f>
        <v>1.4776638128337714</v>
      </c>
      <c r="H9" s="97">
        <v>-0.04</v>
      </c>
      <c r="I9" s="96"/>
      <c r="J9" s="2" t="s">
        <v>9</v>
      </c>
    </row>
    <row r="10" spans="1:12" ht="38.25" customHeight="1">
      <c r="A10" s="8">
        <v>2</v>
      </c>
      <c r="B10" s="12" t="s">
        <v>104</v>
      </c>
      <c r="C10" s="4" t="s">
        <v>10</v>
      </c>
      <c r="D10" s="98">
        <f>D12+D13</f>
        <v>3404.1</v>
      </c>
      <c r="E10" s="98">
        <f>E12+E13</f>
        <v>2651.3999999999996</v>
      </c>
      <c r="F10" s="98">
        <f>D10/E10*100</f>
        <v>128.3887757411179</v>
      </c>
      <c r="G10" s="98">
        <f>G12+G13+G14</f>
        <v>207998.5</v>
      </c>
      <c r="H10" s="98">
        <v>115.6</v>
      </c>
      <c r="I10" s="94">
        <f>D10/G10</f>
        <v>0.016365983408534197</v>
      </c>
      <c r="J10" s="116" t="s">
        <v>11</v>
      </c>
      <c r="K10" s="116"/>
      <c r="L10" s="116"/>
    </row>
    <row r="11" spans="1:9" ht="12.75">
      <c r="A11" s="13"/>
      <c r="B11" s="12" t="s">
        <v>12</v>
      </c>
      <c r="C11" s="13"/>
      <c r="D11" s="99"/>
      <c r="E11" s="99"/>
      <c r="F11" s="98"/>
      <c r="G11" s="92"/>
      <c r="H11" s="92"/>
      <c r="I11" s="100"/>
    </row>
    <row r="12" spans="1:9" ht="12.75">
      <c r="A12" s="13"/>
      <c r="B12" s="87" t="s">
        <v>13</v>
      </c>
      <c r="C12" s="14" t="s">
        <v>10</v>
      </c>
      <c r="D12" s="92">
        <v>3198.1</v>
      </c>
      <c r="E12" s="92">
        <v>2461.7</v>
      </c>
      <c r="F12" s="92">
        <f>D12/E12*100</f>
        <v>129.91428687492385</v>
      </c>
      <c r="G12" s="92">
        <v>187765</v>
      </c>
      <c r="H12" s="92">
        <v>116.5</v>
      </c>
      <c r="I12" s="94">
        <f>D12/G12</f>
        <v>0.017032460788751896</v>
      </c>
    </row>
    <row r="13" spans="1:9" ht="25.5">
      <c r="A13" s="15"/>
      <c r="B13" s="87" t="s">
        <v>14</v>
      </c>
      <c r="C13" s="14" t="s">
        <v>10</v>
      </c>
      <c r="D13" s="92">
        <v>206</v>
      </c>
      <c r="E13" s="92">
        <v>189.7</v>
      </c>
      <c r="F13" s="92">
        <f>D13/E13*100</f>
        <v>108.59251449657354</v>
      </c>
      <c r="G13" s="92">
        <v>18951.1</v>
      </c>
      <c r="H13" s="92">
        <v>107.7</v>
      </c>
      <c r="I13" s="94">
        <f>D13/G13</f>
        <v>0.01087008142007588</v>
      </c>
    </row>
    <row r="14" spans="1:9" ht="13.5">
      <c r="A14" s="15"/>
      <c r="B14" s="87" t="s">
        <v>15</v>
      </c>
      <c r="C14" s="14" t="s">
        <v>10</v>
      </c>
      <c r="D14" s="92" t="s">
        <v>100</v>
      </c>
      <c r="E14" s="96" t="s">
        <v>100</v>
      </c>
      <c r="F14" s="92" t="s">
        <v>103</v>
      </c>
      <c r="G14" s="92">
        <v>1282.4</v>
      </c>
      <c r="H14" s="92">
        <v>104.7</v>
      </c>
      <c r="I14" s="94"/>
    </row>
    <row r="15" spans="1:9" ht="38.25">
      <c r="A15" s="8">
        <v>3</v>
      </c>
      <c r="B15" s="12" t="s">
        <v>16</v>
      </c>
      <c r="C15" s="13" t="s">
        <v>17</v>
      </c>
      <c r="D15" s="96">
        <f>D10/D5*1000</f>
        <v>93.61953741646269</v>
      </c>
      <c r="E15" s="96">
        <f>E10/E5*1000</f>
        <v>72.60529054165069</v>
      </c>
      <c r="F15" s="92">
        <f>D15/E15*100</f>
        <v>128.94313447138813</v>
      </c>
      <c r="G15" s="92">
        <f>G10/G5*1000</f>
        <v>147.17003426680847</v>
      </c>
      <c r="H15" s="92" t="s">
        <v>18</v>
      </c>
      <c r="I15" s="94">
        <f>D15/G15</f>
        <v>0.6361317905704726</v>
      </c>
    </row>
    <row r="16" spans="1:9" ht="27.75" customHeight="1">
      <c r="A16" s="8">
        <v>4</v>
      </c>
      <c r="B16" s="9" t="s">
        <v>113</v>
      </c>
      <c r="C16" s="8"/>
      <c r="D16" s="91"/>
      <c r="E16" s="91"/>
      <c r="F16" s="92"/>
      <c r="G16" s="91"/>
      <c r="H16" s="92"/>
      <c r="I16" s="91"/>
    </row>
    <row r="17" spans="1:9" ht="12.75">
      <c r="A17" s="8"/>
      <c r="B17" s="16" t="s">
        <v>19</v>
      </c>
      <c r="C17" s="8" t="s">
        <v>20</v>
      </c>
      <c r="D17" s="91">
        <v>27971</v>
      </c>
      <c r="E17" s="91">
        <v>27859</v>
      </c>
      <c r="F17" s="92">
        <f>D17/E17*100</f>
        <v>100.40202448041926</v>
      </c>
      <c r="G17" s="91">
        <v>124865</v>
      </c>
      <c r="H17" s="92">
        <v>95.3</v>
      </c>
      <c r="I17" s="94">
        <f>D17/G17</f>
        <v>0.2240099307251832</v>
      </c>
    </row>
    <row r="18" spans="1:9" ht="12.75">
      <c r="A18" s="8"/>
      <c r="B18" s="16" t="s">
        <v>21</v>
      </c>
      <c r="C18" s="8" t="s">
        <v>20</v>
      </c>
      <c r="D18" s="91">
        <v>13375</v>
      </c>
      <c r="E18" s="91">
        <v>13236</v>
      </c>
      <c r="F18" s="92">
        <f>D18/E18*100</f>
        <v>101.05016621335751</v>
      </c>
      <c r="G18" s="91">
        <v>53830</v>
      </c>
      <c r="H18" s="92">
        <v>98.9</v>
      </c>
      <c r="I18" s="94">
        <f>D18/G18</f>
        <v>0.24846739736206577</v>
      </c>
    </row>
    <row r="19" spans="1:9" ht="12.75">
      <c r="A19" s="8"/>
      <c r="B19" s="16" t="s">
        <v>22</v>
      </c>
      <c r="C19" s="8" t="s">
        <v>20</v>
      </c>
      <c r="D19" s="91">
        <v>0</v>
      </c>
      <c r="E19" s="91">
        <v>0</v>
      </c>
      <c r="F19" s="92">
        <v>0</v>
      </c>
      <c r="G19" s="91">
        <v>135272</v>
      </c>
      <c r="H19" s="92">
        <v>93.6</v>
      </c>
      <c r="I19" s="91">
        <v>0</v>
      </c>
    </row>
    <row r="20" spans="1:9" ht="38.25" customHeight="1">
      <c r="A20" s="8">
        <v>5</v>
      </c>
      <c r="B20" s="12" t="s">
        <v>114</v>
      </c>
      <c r="C20" s="8" t="s">
        <v>23</v>
      </c>
      <c r="D20" s="92">
        <v>2241.3</v>
      </c>
      <c r="E20" s="92">
        <v>2098.4</v>
      </c>
      <c r="F20" s="92">
        <f>D20/E20*100</f>
        <v>106.8099504384293</v>
      </c>
      <c r="G20" s="92">
        <v>45792.5</v>
      </c>
      <c r="H20" s="92">
        <v>93</v>
      </c>
      <c r="I20" s="92" t="s">
        <v>105</v>
      </c>
    </row>
    <row r="21" spans="1:9" ht="15" customHeight="1">
      <c r="A21" s="8"/>
      <c r="B21" s="16" t="s">
        <v>24</v>
      </c>
      <c r="C21" s="8" t="s">
        <v>23</v>
      </c>
      <c r="D21" s="92">
        <v>2238.4</v>
      </c>
      <c r="E21" s="92">
        <v>2097.4</v>
      </c>
      <c r="F21" s="92">
        <f>D21/E21*100</f>
        <v>106.72260894440737</v>
      </c>
      <c r="G21" s="92">
        <v>11782.6</v>
      </c>
      <c r="H21" s="92">
        <v>107.6</v>
      </c>
      <c r="I21" s="92" t="s">
        <v>106</v>
      </c>
    </row>
    <row r="22" spans="1:9" ht="12.75">
      <c r="A22" s="8"/>
      <c r="B22" s="16" t="s">
        <v>25</v>
      </c>
      <c r="C22" s="8" t="s">
        <v>23</v>
      </c>
      <c r="D22" s="91">
        <v>0</v>
      </c>
      <c r="E22" s="91">
        <v>0</v>
      </c>
      <c r="F22" s="92">
        <v>0</v>
      </c>
      <c r="G22" s="92">
        <v>14896.1</v>
      </c>
      <c r="H22" s="92">
        <v>84.1</v>
      </c>
      <c r="I22" s="91">
        <v>0</v>
      </c>
    </row>
    <row r="23" spans="1:9" ht="18" customHeight="1">
      <c r="A23" s="8">
        <v>6</v>
      </c>
      <c r="B23" s="12" t="s">
        <v>115</v>
      </c>
      <c r="C23" s="17" t="s">
        <v>23</v>
      </c>
      <c r="D23" s="92">
        <v>58567.5</v>
      </c>
      <c r="E23" s="92">
        <v>55150.9</v>
      </c>
      <c r="F23" s="92">
        <f>D23/E23*100</f>
        <v>106.19500316404628</v>
      </c>
      <c r="G23" s="92">
        <v>240413.9</v>
      </c>
      <c r="H23" s="92">
        <v>99.3</v>
      </c>
      <c r="I23" s="96" t="s">
        <v>107</v>
      </c>
    </row>
    <row r="24" spans="1:9" ht="67.5" customHeight="1">
      <c r="A24" s="8">
        <v>7</v>
      </c>
      <c r="B24" s="12" t="s">
        <v>108</v>
      </c>
      <c r="C24" s="17" t="s">
        <v>26</v>
      </c>
      <c r="D24" s="91">
        <v>4453</v>
      </c>
      <c r="E24" s="91">
        <v>4229</v>
      </c>
      <c r="F24" s="92">
        <f>D24/E24*100</f>
        <v>105.29676046346654</v>
      </c>
      <c r="G24" s="91">
        <v>4459</v>
      </c>
      <c r="H24" s="92">
        <v>100.5</v>
      </c>
      <c r="I24" s="92" t="s">
        <v>142</v>
      </c>
    </row>
    <row r="25" spans="1:9" ht="25.5">
      <c r="A25" s="8">
        <v>8</v>
      </c>
      <c r="B25" s="86" t="s">
        <v>143</v>
      </c>
      <c r="C25" s="11" t="s">
        <v>23</v>
      </c>
      <c r="D25" s="92">
        <v>2241.3</v>
      </c>
      <c r="E25" s="92">
        <v>2098.4</v>
      </c>
      <c r="F25" s="92">
        <f>D25/E25*100</f>
        <v>106.8099504384293</v>
      </c>
      <c r="G25" s="92">
        <v>45792.5</v>
      </c>
      <c r="H25" s="92">
        <v>93</v>
      </c>
      <c r="I25" s="94">
        <f>D25/G25</f>
        <v>0.048944696183872906</v>
      </c>
    </row>
    <row r="26" spans="1:9" ht="26.25" customHeight="1">
      <c r="A26" s="8">
        <v>9</v>
      </c>
      <c r="B26" s="88" t="s">
        <v>144</v>
      </c>
      <c r="C26" s="89" t="s">
        <v>23</v>
      </c>
      <c r="D26" s="92">
        <v>53641.2</v>
      </c>
      <c r="E26" s="92">
        <v>51161</v>
      </c>
      <c r="F26" s="92">
        <f>D26/E26*100</f>
        <v>104.8478333105295</v>
      </c>
      <c r="G26" s="92">
        <v>228027.8</v>
      </c>
      <c r="H26" s="92">
        <v>98.8</v>
      </c>
      <c r="I26" s="94">
        <f>D26/G26</f>
        <v>0.23523973831260925</v>
      </c>
    </row>
    <row r="27" spans="1:9" ht="26.25" customHeight="1">
      <c r="A27" s="8">
        <v>10</v>
      </c>
      <c r="B27" s="19" t="s">
        <v>116</v>
      </c>
      <c r="C27" s="11" t="s">
        <v>10</v>
      </c>
      <c r="D27" s="92">
        <v>1737.8</v>
      </c>
      <c r="E27" s="101">
        <v>1604.2</v>
      </c>
      <c r="F27" s="92">
        <f>D27/E27*100</f>
        <v>108.32813863608028</v>
      </c>
      <c r="G27" s="92">
        <v>131447.3</v>
      </c>
      <c r="H27" s="92">
        <v>109.9</v>
      </c>
      <c r="I27" s="94">
        <f>D27/G27</f>
        <v>0.013220507382045886</v>
      </c>
    </row>
    <row r="28" spans="1:9" ht="25.5">
      <c r="A28" s="8"/>
      <c r="B28" s="19" t="s">
        <v>27</v>
      </c>
      <c r="C28" s="11" t="s">
        <v>28</v>
      </c>
      <c r="D28" s="92">
        <v>94.2</v>
      </c>
      <c r="E28" s="101">
        <v>101.5</v>
      </c>
      <c r="F28" s="92">
        <f>D28-E28</f>
        <v>-7.299999999999997</v>
      </c>
      <c r="G28" s="92">
        <v>101.2</v>
      </c>
      <c r="H28" s="92">
        <v>-3.5</v>
      </c>
      <c r="I28" s="92">
        <f>D28-G28</f>
        <v>-7</v>
      </c>
    </row>
    <row r="29" spans="1:12" ht="38.25">
      <c r="A29" s="8">
        <v>11</v>
      </c>
      <c r="B29" s="88" t="s">
        <v>139</v>
      </c>
      <c r="C29" s="8" t="s">
        <v>10</v>
      </c>
      <c r="D29" s="96">
        <v>22.493</v>
      </c>
      <c r="E29" s="96">
        <v>42.454</v>
      </c>
      <c r="F29" s="92">
        <f>D29/E29*100</f>
        <v>52.982051161256884</v>
      </c>
      <c r="G29" s="92">
        <v>3429.472</v>
      </c>
      <c r="H29" s="92">
        <v>124.3</v>
      </c>
      <c r="I29" s="94">
        <v>0.0066</v>
      </c>
      <c r="J29" s="113" t="s">
        <v>110</v>
      </c>
      <c r="K29" s="114"/>
      <c r="L29" s="114"/>
    </row>
    <row r="30" spans="1:9" ht="25.5">
      <c r="A30" s="8">
        <v>12</v>
      </c>
      <c r="B30" s="88" t="s">
        <v>138</v>
      </c>
      <c r="C30" s="8" t="s">
        <v>29</v>
      </c>
      <c r="D30" s="92">
        <v>7001</v>
      </c>
      <c r="E30" s="92">
        <v>3446</v>
      </c>
      <c r="F30" s="92">
        <f>D30/E30*100</f>
        <v>203.16308763784096</v>
      </c>
      <c r="G30" s="91">
        <v>319064</v>
      </c>
      <c r="H30" s="92">
        <v>111.7</v>
      </c>
      <c r="I30" s="94">
        <f>D30/G30</f>
        <v>0.021942306245768872</v>
      </c>
    </row>
    <row r="31" spans="1:9" ht="38.25">
      <c r="A31" s="8">
        <v>13</v>
      </c>
      <c r="B31" s="88" t="s">
        <v>137</v>
      </c>
      <c r="C31" s="8" t="s">
        <v>10</v>
      </c>
      <c r="D31" s="92">
        <v>189.863</v>
      </c>
      <c r="E31" s="101">
        <v>112.6</v>
      </c>
      <c r="F31" s="92">
        <f>D31/E31*100</f>
        <v>168.61722912966252</v>
      </c>
      <c r="G31" s="92">
        <v>19615.54</v>
      </c>
      <c r="H31" s="92">
        <v>170.5</v>
      </c>
      <c r="I31" s="94">
        <f>D31/G31</f>
        <v>0.00967921352152426</v>
      </c>
    </row>
    <row r="32" spans="1:9" ht="21.75" customHeight="1">
      <c r="A32" s="8">
        <v>14</v>
      </c>
      <c r="B32" s="90" t="s">
        <v>134</v>
      </c>
      <c r="C32" s="8" t="s">
        <v>10</v>
      </c>
      <c r="D32" s="92">
        <v>253.725</v>
      </c>
      <c r="E32" s="101">
        <v>183.6</v>
      </c>
      <c r="F32" s="92">
        <f>D32/E32*100</f>
        <v>138.19444444444443</v>
      </c>
      <c r="G32" s="92">
        <v>23284.995</v>
      </c>
      <c r="H32" s="92">
        <v>141.1</v>
      </c>
      <c r="I32" s="94">
        <f>D32/G32</f>
        <v>0.01089650223244626</v>
      </c>
    </row>
    <row r="33" spans="1:9" ht="24" customHeight="1">
      <c r="A33" s="8">
        <v>15</v>
      </c>
      <c r="B33" s="90" t="s">
        <v>133</v>
      </c>
      <c r="C33" s="8" t="s">
        <v>10</v>
      </c>
      <c r="D33" s="92">
        <v>63.862</v>
      </c>
      <c r="E33" s="101">
        <v>71</v>
      </c>
      <c r="F33" s="92">
        <f>D33/E33*100</f>
        <v>89.94647887323944</v>
      </c>
      <c r="G33" s="92">
        <v>3669.455</v>
      </c>
      <c r="H33" s="92">
        <v>73.3</v>
      </c>
      <c r="I33" s="94">
        <f>D33/G33</f>
        <v>0.01740367438761342</v>
      </c>
    </row>
    <row r="34" spans="1:9" ht="25.5">
      <c r="A34" s="8">
        <v>16</v>
      </c>
      <c r="B34" s="19" t="s">
        <v>136</v>
      </c>
      <c r="C34" s="8" t="s">
        <v>28</v>
      </c>
      <c r="D34" s="92">
        <v>77.8</v>
      </c>
      <c r="E34" s="101">
        <v>79</v>
      </c>
      <c r="F34" s="92">
        <f>D34-E34</f>
        <v>-1.2000000000000028</v>
      </c>
      <c r="G34" s="92">
        <v>69.2</v>
      </c>
      <c r="H34" s="95">
        <v>1.3</v>
      </c>
      <c r="I34" s="92">
        <f>D34-G34</f>
        <v>8.599999999999994</v>
      </c>
    </row>
    <row r="35" spans="1:9" ht="25.5">
      <c r="A35" s="8">
        <v>17</v>
      </c>
      <c r="B35" s="19" t="s">
        <v>135</v>
      </c>
      <c r="C35" s="8" t="s">
        <v>28</v>
      </c>
      <c r="D35" s="92">
        <v>22.2</v>
      </c>
      <c r="E35" s="101">
        <v>21</v>
      </c>
      <c r="F35" s="92">
        <f>D35-E35</f>
        <v>1.1999999999999993</v>
      </c>
      <c r="G35" s="92">
        <v>30.8</v>
      </c>
      <c r="H35" s="95">
        <v>-1.3</v>
      </c>
      <c r="I35" s="92">
        <f>D35-G35</f>
        <v>-8.600000000000001</v>
      </c>
    </row>
    <row r="36" spans="1:9" ht="38.25">
      <c r="A36" s="8">
        <v>18</v>
      </c>
      <c r="B36" s="19" t="s">
        <v>125</v>
      </c>
      <c r="C36" s="8" t="s">
        <v>30</v>
      </c>
      <c r="D36" s="92">
        <v>19268.4</v>
      </c>
      <c r="E36" s="92">
        <v>17359</v>
      </c>
      <c r="F36" s="92">
        <f>D36/E36*100</f>
        <v>110.99948153695489</v>
      </c>
      <c r="G36" s="92">
        <v>24251.4</v>
      </c>
      <c r="H36" s="92">
        <v>110.8</v>
      </c>
      <c r="I36" s="102" t="s">
        <v>126</v>
      </c>
    </row>
    <row r="37" spans="1:9" ht="24.75" customHeight="1">
      <c r="A37" s="20">
        <v>19</v>
      </c>
      <c r="B37" s="21" t="s">
        <v>132</v>
      </c>
      <c r="C37" s="22" t="s">
        <v>28</v>
      </c>
      <c r="D37" s="103">
        <v>1.2</v>
      </c>
      <c r="E37" s="103">
        <v>1.5</v>
      </c>
      <c r="F37" s="103">
        <f>D37-E37</f>
        <v>-0.30000000000000004</v>
      </c>
      <c r="G37" s="104" t="s">
        <v>102</v>
      </c>
      <c r="H37" s="104" t="s">
        <v>96</v>
      </c>
      <c r="I37" s="92">
        <f>D37-G37</f>
        <v>0.19999999999999996</v>
      </c>
    </row>
    <row r="38" spans="1:9" s="7" customFormat="1" ht="38.25">
      <c r="A38" s="8">
        <v>20</v>
      </c>
      <c r="B38" s="9" t="s">
        <v>127</v>
      </c>
      <c r="C38" s="23" t="s">
        <v>31</v>
      </c>
      <c r="D38" s="105">
        <v>20.8</v>
      </c>
      <c r="E38" s="105">
        <v>18</v>
      </c>
      <c r="F38" s="105">
        <f>D38/E38*100</f>
        <v>115.55555555555557</v>
      </c>
      <c r="G38" s="106" t="s">
        <v>128</v>
      </c>
      <c r="H38" s="106" t="s">
        <v>129</v>
      </c>
      <c r="I38" s="94">
        <f>D38/G38</f>
        <v>0.01211626958699831</v>
      </c>
    </row>
    <row r="39" spans="1:9" s="7" customFormat="1" ht="25.5">
      <c r="A39" s="8">
        <v>21</v>
      </c>
      <c r="B39" s="9" t="s">
        <v>109</v>
      </c>
      <c r="C39" s="8" t="s">
        <v>32</v>
      </c>
      <c r="D39" s="105">
        <v>305.6</v>
      </c>
      <c r="E39" s="105">
        <v>336.9</v>
      </c>
      <c r="F39" s="105">
        <f>D39/E39*100</f>
        <v>90.7094093202731</v>
      </c>
      <c r="G39" s="106" t="s">
        <v>131</v>
      </c>
      <c r="H39" s="106" t="s">
        <v>130</v>
      </c>
      <c r="I39" s="94">
        <f>D39/G39</f>
        <v>0.004005515447972863</v>
      </c>
    </row>
    <row r="40" spans="1:9" ht="12.75">
      <c r="A40" s="24"/>
      <c r="B40" s="25"/>
      <c r="C40" s="26"/>
      <c r="D40" s="27"/>
      <c r="E40" s="27"/>
      <c r="F40" s="28"/>
      <c r="G40" s="27"/>
      <c r="H40" s="27"/>
      <c r="I40" s="29"/>
    </row>
    <row r="41" spans="2:9" ht="27" customHeight="1">
      <c r="B41" s="107" t="s">
        <v>101</v>
      </c>
      <c r="C41" s="107"/>
      <c r="D41" s="107"/>
      <c r="E41" s="107"/>
      <c r="H41" s="108" t="s">
        <v>98</v>
      </c>
      <c r="I41" s="108"/>
    </row>
  </sheetData>
  <sheetProtection selectLockedCells="1" selectUnlockedCells="1"/>
  <mergeCells count="12">
    <mergeCell ref="J29:L29"/>
    <mergeCell ref="D3:F3"/>
    <mergeCell ref="G3:H3"/>
    <mergeCell ref="I3:I4"/>
    <mergeCell ref="J10:L10"/>
    <mergeCell ref="B41:E41"/>
    <mergeCell ref="H41:I41"/>
    <mergeCell ref="A1:I1"/>
    <mergeCell ref="A2:I2"/>
    <mergeCell ref="A3:A4"/>
    <mergeCell ref="B3:B4"/>
    <mergeCell ref="C3:C4"/>
  </mergeCells>
  <printOptions/>
  <pageMargins left="0.39375" right="0.19027777777777777" top="0.59" bottom="0.3" header="0.5118055555555555" footer="0.5118055555555555"/>
  <pageSetup fitToHeight="3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20" zoomScaleNormal="120" zoomScalePageLayoutView="0" workbookViewId="0" topLeftCell="A1">
      <selection activeCell="E47" sqref="E47"/>
    </sheetView>
  </sheetViews>
  <sheetFormatPr defaultColWidth="9.00390625" defaultRowHeight="12.75"/>
  <cols>
    <col min="1" max="1" width="54.625" style="30" customWidth="1"/>
    <col min="2" max="3" width="11.375" style="30" customWidth="1"/>
    <col min="4" max="4" width="11.625" style="30" customWidth="1"/>
    <col min="5" max="16384" width="9.125" style="30" customWidth="1"/>
  </cols>
  <sheetData>
    <row r="1" spans="1:4" ht="15.75" customHeight="1">
      <c r="A1" s="118" t="s">
        <v>111</v>
      </c>
      <c r="B1" s="118"/>
      <c r="C1" s="118"/>
      <c r="D1" s="118"/>
    </row>
    <row r="3" spans="1:4" ht="12.75" customHeight="1">
      <c r="A3" s="117" t="s">
        <v>33</v>
      </c>
      <c r="B3" s="117" t="s">
        <v>34</v>
      </c>
      <c r="C3" s="117"/>
      <c r="D3" s="117" t="s">
        <v>90</v>
      </c>
    </row>
    <row r="4" spans="1:4" ht="12.75">
      <c r="A4" s="117"/>
      <c r="B4" s="31">
        <v>2014</v>
      </c>
      <c r="C4" s="31">
        <v>2013</v>
      </c>
      <c r="D4" s="117"/>
    </row>
    <row r="5" spans="1:4" s="36" customFormat="1" ht="12.75" customHeight="1">
      <c r="A5" s="18" t="s">
        <v>35</v>
      </c>
      <c r="B5" s="72">
        <v>3122</v>
      </c>
      <c r="C5" s="72">
        <v>3068</v>
      </c>
      <c r="D5" s="35">
        <f>B5/C5*100</f>
        <v>101.76010430247719</v>
      </c>
    </row>
    <row r="6" spans="1:4" ht="12.75">
      <c r="A6" s="12" t="s">
        <v>36</v>
      </c>
      <c r="B6" s="32"/>
      <c r="C6" s="32"/>
      <c r="D6" s="35"/>
    </row>
    <row r="7" spans="1:4" ht="12.75">
      <c r="A7" s="12" t="s">
        <v>37</v>
      </c>
      <c r="B7" s="32">
        <v>1787</v>
      </c>
      <c r="C7" s="32">
        <v>1753</v>
      </c>
      <c r="D7" s="33">
        <f>B7/C7*100</f>
        <v>101.93953223046206</v>
      </c>
    </row>
    <row r="8" spans="1:4" ht="12.75">
      <c r="A8" s="12" t="s">
        <v>38</v>
      </c>
      <c r="B8" s="32">
        <v>559</v>
      </c>
      <c r="C8" s="32">
        <v>557</v>
      </c>
      <c r="D8" s="33">
        <f>B8/C8*100</f>
        <v>100.35906642728905</v>
      </c>
    </row>
    <row r="9" spans="1:4" ht="12.75">
      <c r="A9" s="12" t="s">
        <v>39</v>
      </c>
      <c r="B9" s="32">
        <v>552</v>
      </c>
      <c r="C9" s="32">
        <v>532</v>
      </c>
      <c r="D9" s="33">
        <f>B9/C9*100</f>
        <v>103.7593984962406</v>
      </c>
    </row>
    <row r="10" spans="1:4" ht="12.75">
      <c r="A10" s="12" t="s">
        <v>40</v>
      </c>
      <c r="B10" s="32">
        <v>224</v>
      </c>
      <c r="C10" s="32">
        <v>226</v>
      </c>
      <c r="D10" s="33">
        <f>B10/C10*100</f>
        <v>99.11504424778761</v>
      </c>
    </row>
    <row r="11" spans="1:4" s="36" customFormat="1" ht="12.75">
      <c r="A11" s="18" t="s">
        <v>41</v>
      </c>
      <c r="B11" s="72">
        <v>2732</v>
      </c>
      <c r="C11" s="72">
        <v>2704</v>
      </c>
      <c r="D11" s="37">
        <f>B11/C11*100</f>
        <v>101.03550295857988</v>
      </c>
    </row>
    <row r="12" spans="1:4" s="36" customFormat="1" ht="12.75">
      <c r="A12" s="12" t="s">
        <v>36</v>
      </c>
      <c r="B12" s="72"/>
      <c r="C12" s="72"/>
      <c r="D12" s="37"/>
    </row>
    <row r="13" spans="1:4" s="36" customFormat="1" ht="12.75">
      <c r="A13" s="12" t="s">
        <v>37</v>
      </c>
      <c r="B13" s="32">
        <v>1673</v>
      </c>
      <c r="C13" s="32">
        <v>1671</v>
      </c>
      <c r="D13" s="33">
        <f>B13/C13*100</f>
        <v>100.11968880909635</v>
      </c>
    </row>
    <row r="14" spans="1:4" s="36" customFormat="1" ht="12.75">
      <c r="A14" s="12" t="s">
        <v>38</v>
      </c>
      <c r="B14" s="32">
        <v>476</v>
      </c>
      <c r="C14" s="32">
        <v>487</v>
      </c>
      <c r="D14" s="33">
        <f>B14/C14*100</f>
        <v>97.74127310061603</v>
      </c>
    </row>
    <row r="15" spans="1:4" s="36" customFormat="1" ht="12.75">
      <c r="A15" s="12" t="s">
        <v>39</v>
      </c>
      <c r="B15" s="32">
        <v>402</v>
      </c>
      <c r="C15" s="32">
        <v>389</v>
      </c>
      <c r="D15" s="33">
        <f>B15/C15*100</f>
        <v>103.34190231362467</v>
      </c>
    </row>
    <row r="16" spans="1:8" s="36" customFormat="1" ht="12.75">
      <c r="A16" s="12" t="s">
        <v>40</v>
      </c>
      <c r="B16" s="32">
        <v>181</v>
      </c>
      <c r="C16" s="32">
        <v>180</v>
      </c>
      <c r="D16" s="33">
        <f>B16/C16*100</f>
        <v>100.55555555555556</v>
      </c>
      <c r="H16" s="38"/>
    </row>
    <row r="17" spans="1:4" s="36" customFormat="1" ht="12.75">
      <c r="A17" s="18" t="s">
        <v>42</v>
      </c>
      <c r="B17" s="37">
        <v>47.3</v>
      </c>
      <c r="C17" s="37">
        <v>42.6</v>
      </c>
      <c r="D17" s="37">
        <f>B17/C17*100</f>
        <v>111.03286384976525</v>
      </c>
    </row>
    <row r="18" spans="1:4" ht="12.75">
      <c r="A18" s="12" t="s">
        <v>36</v>
      </c>
      <c r="B18" s="32"/>
      <c r="C18" s="32"/>
      <c r="D18" s="37"/>
    </row>
    <row r="19" spans="1:4" ht="12.75">
      <c r="A19" s="12" t="s">
        <v>37</v>
      </c>
      <c r="B19" s="33">
        <v>27.2</v>
      </c>
      <c r="C19" s="33">
        <v>24.8</v>
      </c>
      <c r="D19" s="33">
        <f>B19/C19*100</f>
        <v>109.6774193548387</v>
      </c>
    </row>
    <row r="20" spans="1:4" ht="12.75">
      <c r="A20" s="12" t="s">
        <v>38</v>
      </c>
      <c r="B20" s="33">
        <v>80.6</v>
      </c>
      <c r="C20" s="33">
        <v>71.2</v>
      </c>
      <c r="D20" s="33">
        <f>B20/C20*100</f>
        <v>113.20224719101122</v>
      </c>
    </row>
    <row r="21" spans="1:4" ht="12.75">
      <c r="A21" s="12" t="s">
        <v>39</v>
      </c>
      <c r="B21" s="33">
        <v>71</v>
      </c>
      <c r="C21" s="33">
        <v>63.2</v>
      </c>
      <c r="D21" s="33">
        <f>B21/C21*100</f>
        <v>112.34177215189874</v>
      </c>
    </row>
    <row r="22" spans="1:4" ht="12.75">
      <c r="A22" s="12" t="s">
        <v>40</v>
      </c>
      <c r="B22" s="33">
        <v>63.6</v>
      </c>
      <c r="C22" s="33">
        <v>61</v>
      </c>
      <c r="D22" s="33">
        <f>B22/C22*100</f>
        <v>104.26229508196721</v>
      </c>
    </row>
    <row r="23" spans="1:4" s="36" customFormat="1" ht="12.75">
      <c r="A23" s="18" t="s">
        <v>43</v>
      </c>
      <c r="B23" s="72">
        <v>1414</v>
      </c>
      <c r="C23" s="72">
        <v>1359</v>
      </c>
      <c r="D23" s="37">
        <f>B23/C23*100</f>
        <v>104.04709345106696</v>
      </c>
    </row>
    <row r="24" spans="1:4" ht="12.75">
      <c r="A24" s="12" t="s">
        <v>36</v>
      </c>
      <c r="B24" s="32"/>
      <c r="C24" s="32"/>
      <c r="D24" s="37"/>
    </row>
    <row r="25" spans="1:4" ht="12.75">
      <c r="A25" s="12" t="s">
        <v>37</v>
      </c>
      <c r="B25" s="32">
        <v>1121</v>
      </c>
      <c r="C25" s="32">
        <v>1079</v>
      </c>
      <c r="D25" s="33">
        <f>B25/C25*100</f>
        <v>103.89249304911957</v>
      </c>
    </row>
    <row r="26" spans="1:4" ht="12.75">
      <c r="A26" s="12" t="s">
        <v>38</v>
      </c>
      <c r="B26" s="32">
        <v>113</v>
      </c>
      <c r="C26" s="32">
        <v>111</v>
      </c>
      <c r="D26" s="33">
        <f>B26/C26*100</f>
        <v>101.8018018018018</v>
      </c>
    </row>
    <row r="27" spans="1:4" ht="12.75">
      <c r="A27" s="12" t="s">
        <v>39</v>
      </c>
      <c r="B27" s="32">
        <v>97</v>
      </c>
      <c r="C27" s="32">
        <v>87</v>
      </c>
      <c r="D27" s="33">
        <f>B27/C27*100</f>
        <v>111.49425287356323</v>
      </c>
    </row>
    <row r="28" spans="1:4" ht="12.75">
      <c r="A28" s="12" t="s">
        <v>40</v>
      </c>
      <c r="B28" s="32">
        <v>83</v>
      </c>
      <c r="C28" s="32">
        <v>82</v>
      </c>
      <c r="D28" s="33">
        <f>B28/C28*100</f>
        <v>101.21951219512195</v>
      </c>
    </row>
    <row r="29" spans="1:4" s="36" customFormat="1" ht="12.75">
      <c r="A29" s="18" t="s">
        <v>44</v>
      </c>
      <c r="B29" s="37">
        <v>60.2</v>
      </c>
      <c r="C29" s="37">
        <v>54.1</v>
      </c>
      <c r="D29" s="37">
        <f>B29/C29*100</f>
        <v>111.275415896488</v>
      </c>
    </row>
    <row r="30" spans="1:4" ht="12.75">
      <c r="A30" s="12" t="s">
        <v>36</v>
      </c>
      <c r="B30" s="73"/>
      <c r="C30" s="32"/>
      <c r="D30" s="37"/>
    </row>
    <row r="31" spans="1:4" ht="12.75">
      <c r="A31" s="12" t="s">
        <v>37</v>
      </c>
      <c r="B31" s="32">
        <v>56.2</v>
      </c>
      <c r="C31" s="32">
        <v>51.4</v>
      </c>
      <c r="D31" s="33">
        <f>B31/C31*100</f>
        <v>109.33852140077822</v>
      </c>
    </row>
    <row r="32" spans="1:4" ht="12.75">
      <c r="A32" s="12" t="s">
        <v>38</v>
      </c>
      <c r="B32" s="32">
        <v>89.2</v>
      </c>
      <c r="C32" s="32">
        <v>72.9</v>
      </c>
      <c r="D32" s="33">
        <f>B32/C32*100</f>
        <v>122.3593964334705</v>
      </c>
    </row>
    <row r="33" spans="1:4" ht="12.75">
      <c r="A33" s="12" t="s">
        <v>39</v>
      </c>
      <c r="B33" s="32">
        <v>67.8</v>
      </c>
      <c r="C33" s="32">
        <v>62.2</v>
      </c>
      <c r="D33" s="33">
        <f>B33/C33*100</f>
        <v>109.0032154340836</v>
      </c>
    </row>
    <row r="34" spans="1:4" ht="12.75">
      <c r="A34" s="12" t="s">
        <v>40</v>
      </c>
      <c r="B34" s="32">
        <v>65.8</v>
      </c>
      <c r="C34" s="33">
        <v>56.2</v>
      </c>
      <c r="D34" s="33">
        <f>B34/C34*100</f>
        <v>117.08185053380782</v>
      </c>
    </row>
    <row r="35" spans="1:4" s="36" customFormat="1" ht="12.75">
      <c r="A35" s="18" t="s">
        <v>45</v>
      </c>
      <c r="B35" s="72">
        <v>1034</v>
      </c>
      <c r="C35" s="72">
        <v>1034</v>
      </c>
      <c r="D35" s="37">
        <f>B35/C35*100</f>
        <v>100</v>
      </c>
    </row>
    <row r="36" spans="1:4" ht="12.75">
      <c r="A36" s="12" t="s">
        <v>36</v>
      </c>
      <c r="B36" s="32"/>
      <c r="C36" s="32"/>
      <c r="D36" s="37"/>
    </row>
    <row r="37" spans="1:4" ht="12.75">
      <c r="A37" s="12" t="s">
        <v>46</v>
      </c>
      <c r="B37" s="32">
        <v>445</v>
      </c>
      <c r="C37" s="32">
        <v>441</v>
      </c>
      <c r="D37" s="33">
        <f>B37/C37*100</f>
        <v>100.90702947845804</v>
      </c>
    </row>
    <row r="38" spans="1:4" ht="12.75">
      <c r="A38" s="12" t="s">
        <v>47</v>
      </c>
      <c r="B38" s="32">
        <v>286</v>
      </c>
      <c r="C38" s="32">
        <v>297</v>
      </c>
      <c r="D38" s="33">
        <f>B38/C38*100</f>
        <v>96.29629629629629</v>
      </c>
    </row>
    <row r="39" spans="1:4" ht="12.75">
      <c r="A39" s="12" t="s">
        <v>48</v>
      </c>
      <c r="B39" s="32">
        <v>137</v>
      </c>
      <c r="C39" s="32">
        <v>128</v>
      </c>
      <c r="D39" s="33">
        <f>B39/C39*100</f>
        <v>107.03125</v>
      </c>
    </row>
    <row r="40" spans="1:4" s="36" customFormat="1" ht="12.75" customHeight="1">
      <c r="A40" s="18" t="s">
        <v>49</v>
      </c>
      <c r="B40" s="72">
        <v>141295.4</v>
      </c>
      <c r="C40" s="72">
        <v>133365.5</v>
      </c>
      <c r="D40" s="37">
        <f>B40/C40*100</f>
        <v>105.94599052978468</v>
      </c>
    </row>
    <row r="41" spans="1:4" ht="12.75">
      <c r="A41" s="12" t="s">
        <v>36</v>
      </c>
      <c r="B41" s="32"/>
      <c r="C41" s="32"/>
      <c r="D41" s="37"/>
    </row>
    <row r="42" spans="1:4" ht="12.75" customHeight="1">
      <c r="A42" s="12" t="s">
        <v>50</v>
      </c>
      <c r="B42" s="33">
        <v>81086.4</v>
      </c>
      <c r="C42" s="85">
        <v>77621.8</v>
      </c>
      <c r="D42" s="33">
        <f>B42/C42*100</f>
        <v>104.4634368180073</v>
      </c>
    </row>
    <row r="43" spans="1:4" ht="12.75" customHeight="1">
      <c r="A43" s="12" t="s">
        <v>51</v>
      </c>
      <c r="B43" s="33">
        <v>54889.8</v>
      </c>
      <c r="C43" s="85">
        <v>53119.3</v>
      </c>
      <c r="D43" s="33">
        <f>B43/C43*100</f>
        <v>103.33306350046027</v>
      </c>
    </row>
    <row r="44" spans="1:4" ht="12.75" customHeight="1">
      <c r="A44" s="12" t="s">
        <v>52</v>
      </c>
      <c r="B44" s="33">
        <v>23301.5</v>
      </c>
      <c r="C44" s="85">
        <v>21283.5</v>
      </c>
      <c r="D44" s="33">
        <f>B44/C44*100</f>
        <v>109.48152324570677</v>
      </c>
    </row>
    <row r="45" spans="1:4" s="36" customFormat="1" ht="12.75" customHeight="1">
      <c r="A45" s="18" t="s">
        <v>53</v>
      </c>
      <c r="B45" s="84">
        <f>((B40/B35)/9)*1000</f>
        <v>15183.258113045345</v>
      </c>
      <c r="C45" s="84">
        <f>((C40/C35)/9)*1000</f>
        <v>14331.13045347088</v>
      </c>
      <c r="D45" s="35">
        <f>B45/C45*100</f>
        <v>105.94599052978467</v>
      </c>
    </row>
    <row r="46" spans="1:4" ht="12.75" customHeight="1">
      <c r="A46" s="12" t="s">
        <v>36</v>
      </c>
      <c r="B46" s="85"/>
      <c r="C46" s="85"/>
      <c r="D46" s="35"/>
    </row>
    <row r="47" spans="1:4" ht="12.75" customHeight="1">
      <c r="A47" s="12" t="s">
        <v>54</v>
      </c>
      <c r="B47" s="84">
        <f aca="true" t="shared" si="0" ref="B47:C49">((B42/B37)/9)*1000</f>
        <v>20246.29213483146</v>
      </c>
      <c r="C47" s="84">
        <f t="shared" si="0"/>
        <v>19557.016880826406</v>
      </c>
      <c r="D47" s="34">
        <f>B47/C47*100</f>
        <v>103.52443963312635</v>
      </c>
    </row>
    <row r="48" spans="1:4" ht="12.75" customHeight="1">
      <c r="A48" s="12" t="s">
        <v>55</v>
      </c>
      <c r="B48" s="84">
        <f t="shared" si="0"/>
        <v>21324.708624708626</v>
      </c>
      <c r="C48" s="84">
        <f t="shared" si="0"/>
        <v>19872.54021698466</v>
      </c>
      <c r="D48" s="34">
        <f>B48/C48*100</f>
        <v>107.30741209663184</v>
      </c>
    </row>
    <row r="49" spans="1:4" ht="12.75" customHeight="1">
      <c r="A49" s="12" t="s">
        <v>56</v>
      </c>
      <c r="B49" s="84">
        <f t="shared" si="0"/>
        <v>18898.215733982157</v>
      </c>
      <c r="C49" s="84">
        <f t="shared" si="0"/>
        <v>18475.260416666668</v>
      </c>
      <c r="D49" s="34">
        <f>B49/C49*100</f>
        <v>102.28930639014936</v>
      </c>
    </row>
    <row r="52" spans="1:4" ht="44.25" customHeight="1">
      <c r="A52" s="119" t="s">
        <v>97</v>
      </c>
      <c r="B52" s="119"/>
      <c r="C52" s="120" t="s">
        <v>98</v>
      </c>
      <c r="D52" s="120"/>
    </row>
  </sheetData>
  <sheetProtection selectLockedCells="1" selectUnlockedCells="1"/>
  <mergeCells count="6">
    <mergeCell ref="A1:D1"/>
    <mergeCell ref="A3:A4"/>
    <mergeCell ref="B3:C3"/>
    <mergeCell ref="D3:D4"/>
    <mergeCell ref="A52:B52"/>
    <mergeCell ref="C52:D52"/>
  </mergeCells>
  <printOptions/>
  <pageMargins left="0.49027777777777776" right="0.1701388888888889" top="0.66" bottom="0.6" header="0.5118055555555555" footer="0.5118055555555555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1.125" style="2" customWidth="1"/>
    <col min="2" max="2" width="11.25390625" style="2" customWidth="1"/>
    <col min="3" max="3" width="11.125" style="2" customWidth="1"/>
    <col min="4" max="4" width="12.25390625" style="2" customWidth="1"/>
    <col min="5" max="16384" width="9.125" style="2" customWidth="1"/>
  </cols>
  <sheetData>
    <row r="1" spans="1:4" ht="30.75" customHeight="1">
      <c r="A1" s="121" t="s">
        <v>112</v>
      </c>
      <c r="B1" s="121"/>
      <c r="C1" s="121"/>
      <c r="D1" s="121"/>
    </row>
    <row r="2" spans="1:4" ht="14.25" customHeight="1">
      <c r="A2" s="122"/>
      <c r="B2" s="122"/>
      <c r="C2" s="122"/>
      <c r="D2" s="39"/>
    </row>
    <row r="3" spans="1:4" ht="45">
      <c r="A3" s="40" t="s">
        <v>33</v>
      </c>
      <c r="B3" s="41">
        <v>2014</v>
      </c>
      <c r="C3" s="41">
        <v>2013</v>
      </c>
      <c r="D3" s="40" t="s">
        <v>90</v>
      </c>
    </row>
    <row r="4" spans="1:4" s="44" customFormat="1" ht="14.25">
      <c r="A4" s="42" t="s">
        <v>57</v>
      </c>
      <c r="B4" s="74">
        <v>120480.6</v>
      </c>
      <c r="C4" s="74">
        <v>113847.1</v>
      </c>
      <c r="D4" s="75">
        <f>B4/C4*100</f>
        <v>105.82667454858314</v>
      </c>
    </row>
    <row r="5" spans="1:4" ht="15">
      <c r="A5" s="45" t="s">
        <v>36</v>
      </c>
      <c r="B5" s="76"/>
      <c r="C5" s="76"/>
      <c r="D5" s="77"/>
    </row>
    <row r="6" spans="1:4" ht="18.75" customHeight="1">
      <c r="A6" s="45" t="s">
        <v>58</v>
      </c>
      <c r="B6" s="77">
        <f>66261.6+19408.6</f>
        <v>85670.20000000001</v>
      </c>
      <c r="C6" s="77">
        <f>54148.3+16354.9</f>
        <v>70503.2</v>
      </c>
      <c r="D6" s="77">
        <f aca="true" t="shared" si="0" ref="D6:D13">B6/C6*100</f>
        <v>121.51249872346222</v>
      </c>
    </row>
    <row r="7" spans="1:4" ht="18" customHeight="1">
      <c r="A7" s="45" t="s">
        <v>59</v>
      </c>
      <c r="B7" s="77">
        <v>5705.2</v>
      </c>
      <c r="C7" s="77">
        <v>3829.6</v>
      </c>
      <c r="D7" s="77">
        <f t="shared" si="0"/>
        <v>148.97639440150408</v>
      </c>
    </row>
    <row r="8" spans="1:4" ht="18" customHeight="1">
      <c r="A8" s="45" t="s">
        <v>60</v>
      </c>
      <c r="B8" s="77">
        <v>128.8</v>
      </c>
      <c r="C8" s="77">
        <v>4067.4</v>
      </c>
      <c r="D8" s="77">
        <f t="shared" si="0"/>
        <v>3.1666420809362252</v>
      </c>
    </row>
    <row r="9" spans="1:4" ht="18" customHeight="1">
      <c r="A9" s="45" t="s">
        <v>61</v>
      </c>
      <c r="B9" s="77">
        <v>8254.7</v>
      </c>
      <c r="C9" s="77">
        <v>8006</v>
      </c>
      <c r="D9" s="77">
        <f t="shared" si="0"/>
        <v>103.10642018486136</v>
      </c>
    </row>
    <row r="10" spans="1:4" ht="18" customHeight="1">
      <c r="A10" s="45" t="s">
        <v>62</v>
      </c>
      <c r="B10" s="77">
        <v>2672.3</v>
      </c>
      <c r="C10" s="77">
        <v>2655.1</v>
      </c>
      <c r="D10" s="77">
        <f t="shared" si="0"/>
        <v>100.64780987533427</v>
      </c>
    </row>
    <row r="11" spans="1:4" ht="18" customHeight="1">
      <c r="A11" s="47" t="s">
        <v>63</v>
      </c>
      <c r="B11" s="77">
        <v>4020.4</v>
      </c>
      <c r="C11" s="77">
        <v>6783.3</v>
      </c>
      <c r="D11" s="77">
        <f t="shared" si="0"/>
        <v>59.26908731738239</v>
      </c>
    </row>
    <row r="12" spans="1:4" ht="18.75" customHeight="1">
      <c r="A12" s="47" t="s">
        <v>64</v>
      </c>
      <c r="B12" s="77">
        <v>14029</v>
      </c>
      <c r="C12" s="77">
        <v>18002.5</v>
      </c>
      <c r="D12" s="77">
        <f t="shared" si="0"/>
        <v>77.92806554645189</v>
      </c>
    </row>
    <row r="13" spans="1:4" s="44" customFormat="1" ht="25.5" customHeight="1">
      <c r="A13" s="48" t="s">
        <v>65</v>
      </c>
      <c r="B13" s="79">
        <v>433</v>
      </c>
      <c r="C13" s="79">
        <v>446</v>
      </c>
      <c r="D13" s="80">
        <f t="shared" si="0"/>
        <v>97.08520179372198</v>
      </c>
    </row>
    <row r="14" spans="1:4" ht="15">
      <c r="A14" s="49" t="s">
        <v>36</v>
      </c>
      <c r="B14" s="81"/>
      <c r="C14" s="81"/>
      <c r="D14" s="82"/>
    </row>
    <row r="15" spans="1:4" ht="15">
      <c r="A15" s="49" t="s">
        <v>66</v>
      </c>
      <c r="B15" s="81">
        <v>58</v>
      </c>
      <c r="C15" s="81">
        <v>58</v>
      </c>
      <c r="D15" s="82">
        <f>B15/C15*100</f>
        <v>100</v>
      </c>
    </row>
    <row r="16" spans="1:4" ht="15">
      <c r="A16" s="49" t="s">
        <v>67</v>
      </c>
      <c r="B16" s="81">
        <v>179</v>
      </c>
      <c r="C16" s="81">
        <v>188</v>
      </c>
      <c r="D16" s="82">
        <f>B16/C16*100</f>
        <v>95.2127659574468</v>
      </c>
    </row>
    <row r="17" spans="1:4" s="44" customFormat="1" ht="28.5">
      <c r="A17" s="48" t="s">
        <v>68</v>
      </c>
      <c r="B17" s="80">
        <v>71431</v>
      </c>
      <c r="C17" s="80">
        <v>59358.4</v>
      </c>
      <c r="D17" s="80">
        <f>B17/C17*100</f>
        <v>120.33848621256638</v>
      </c>
    </row>
    <row r="18" spans="1:4" ht="15">
      <c r="A18" s="49" t="s">
        <v>36</v>
      </c>
      <c r="B18" s="82"/>
      <c r="C18" s="82"/>
      <c r="D18" s="82"/>
    </row>
    <row r="19" spans="1:4" ht="15">
      <c r="A19" s="49" t="s">
        <v>69</v>
      </c>
      <c r="B19" s="82">
        <v>20722.8</v>
      </c>
      <c r="C19" s="82">
        <v>16416.7</v>
      </c>
      <c r="D19" s="82">
        <f>B19/C19*100</f>
        <v>126.22999750254313</v>
      </c>
    </row>
    <row r="20" spans="1:4" ht="28.5" customHeight="1">
      <c r="A20" s="49" t="s">
        <v>70</v>
      </c>
      <c r="B20" s="82">
        <v>29843.1</v>
      </c>
      <c r="C20" s="82">
        <v>25517.6</v>
      </c>
      <c r="D20" s="82">
        <f>B20/C20*100</f>
        <v>116.95104555287332</v>
      </c>
    </row>
    <row r="21" spans="1:4" s="44" customFormat="1" ht="28.5">
      <c r="A21" s="48" t="s">
        <v>71</v>
      </c>
      <c r="B21" s="80">
        <f>((B17/B13)/9)*1000</f>
        <v>18329.740826276622</v>
      </c>
      <c r="C21" s="80">
        <f>((C17/C13)/9)*1000</f>
        <v>14787.842551071251</v>
      </c>
      <c r="D21" s="80">
        <f>B21/C21*100</f>
        <v>123.95141997876351</v>
      </c>
    </row>
    <row r="22" spans="1:4" ht="15">
      <c r="A22" s="49" t="s">
        <v>36</v>
      </c>
      <c r="B22" s="80"/>
      <c r="C22" s="80"/>
      <c r="D22" s="82"/>
    </row>
    <row r="23" spans="1:4" ht="21" customHeight="1">
      <c r="A23" s="49" t="s">
        <v>72</v>
      </c>
      <c r="B23" s="80">
        <f>((B19/B15)/9)*1000</f>
        <v>39698.85057471265</v>
      </c>
      <c r="C23" s="80">
        <f>((C19/C15)/9)*1000</f>
        <v>31449.616858237547</v>
      </c>
      <c r="D23" s="82">
        <f>B23/C23*100</f>
        <v>126.22999750254316</v>
      </c>
    </row>
    <row r="24" spans="1:4" ht="29.25" customHeight="1">
      <c r="A24" s="49" t="s">
        <v>73</v>
      </c>
      <c r="B24" s="80">
        <f>((B20/B16)/9)*1000</f>
        <v>18524.581005586595</v>
      </c>
      <c r="C24" s="80">
        <f>((C20/C16)/9)*1000</f>
        <v>15081.323877068558</v>
      </c>
      <c r="D24" s="82">
        <f>B24/C24*100</f>
        <v>122.83126572033622</v>
      </c>
    </row>
    <row r="25" spans="1:4" ht="34.5" customHeight="1">
      <c r="A25" s="49" t="s">
        <v>74</v>
      </c>
      <c r="B25" s="83">
        <f>B15/36.361</f>
        <v>1.5951156458843267</v>
      </c>
      <c r="C25" s="83">
        <f>C15/36.518</f>
        <v>1.5882578454460814</v>
      </c>
      <c r="D25" s="82">
        <f>B25/C25*100</f>
        <v>100.43178130414456</v>
      </c>
    </row>
    <row r="26" spans="1:4" ht="30">
      <c r="A26" s="49" t="s">
        <v>75</v>
      </c>
      <c r="B26" s="83">
        <f>B16/36.361</f>
        <v>4.922856907125767</v>
      </c>
      <c r="C26" s="83">
        <f>C16/36.518</f>
        <v>5.148146119721781</v>
      </c>
      <c r="D26" s="82">
        <f>B26/C26*100</f>
        <v>95.62387688000999</v>
      </c>
    </row>
    <row r="27" spans="1:4" ht="14.25">
      <c r="A27" s="39"/>
      <c r="B27" s="50"/>
      <c r="C27" s="50"/>
      <c r="D27" s="39"/>
    </row>
    <row r="28" spans="1:4" ht="14.25">
      <c r="A28" s="39"/>
      <c r="B28" s="39"/>
      <c r="C28" s="39"/>
      <c r="D28" s="39"/>
    </row>
    <row r="29" spans="1:4" ht="45" customHeight="1">
      <c r="A29" s="51" t="s">
        <v>99</v>
      </c>
      <c r="B29" s="123" t="s">
        <v>98</v>
      </c>
      <c r="C29" s="123"/>
      <c r="D29" s="123"/>
    </row>
  </sheetData>
  <sheetProtection selectLockedCells="1" selectUnlockedCells="1"/>
  <mergeCells count="3">
    <mergeCell ref="A1:D1"/>
    <mergeCell ref="A2:C2"/>
    <mergeCell ref="B29:D29"/>
  </mergeCells>
  <printOptions/>
  <pageMargins left="0.74" right="0.30972222222222223" top="1" bottom="1" header="0.5118055555555555" footer="0.5118055555555555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6.875" style="30" customWidth="1"/>
    <col min="2" max="2" width="10.125" style="30" customWidth="1"/>
    <col min="3" max="3" width="9.625" style="30" customWidth="1"/>
    <col min="4" max="4" width="10.875" style="30" customWidth="1"/>
    <col min="5" max="5" width="9.00390625" style="30" customWidth="1"/>
    <col min="6" max="6" width="8.375" style="30" customWidth="1"/>
    <col min="7" max="7" width="8.125" style="30" customWidth="1"/>
    <col min="8" max="9" width="0" style="30" hidden="1" customWidth="1"/>
    <col min="10" max="16384" width="9.125" style="30" customWidth="1"/>
  </cols>
  <sheetData>
    <row r="1" spans="1:5" ht="12.75" customHeight="1">
      <c r="A1" s="124" t="s">
        <v>118</v>
      </c>
      <c r="B1" s="124"/>
      <c r="C1" s="124"/>
      <c r="D1" s="124"/>
      <c r="E1" s="124"/>
    </row>
    <row r="2" spans="1:5" ht="20.25" customHeight="1">
      <c r="A2" s="124"/>
      <c r="B2" s="124"/>
      <c r="C2" s="124"/>
      <c r="D2" s="124"/>
      <c r="E2" s="124"/>
    </row>
    <row r="3" spans="1:5" ht="20.25" customHeight="1">
      <c r="A3" s="52"/>
      <c r="B3" s="52"/>
      <c r="C3" s="52"/>
      <c r="D3" s="52"/>
      <c r="E3" s="52"/>
    </row>
    <row r="4" spans="1:5" ht="67.5" customHeight="1">
      <c r="A4" s="53" t="s">
        <v>1</v>
      </c>
      <c r="B4" s="54" t="s">
        <v>94</v>
      </c>
      <c r="C4" s="54" t="s">
        <v>76</v>
      </c>
      <c r="D4" s="55" t="s">
        <v>77</v>
      </c>
      <c r="E4" s="54" t="s">
        <v>78</v>
      </c>
    </row>
    <row r="5" spans="1:5" s="36" customFormat="1" ht="15" customHeight="1">
      <c r="A5" s="42" t="s">
        <v>79</v>
      </c>
      <c r="B5" s="56">
        <v>19268.4</v>
      </c>
      <c r="C5" s="56">
        <v>17355</v>
      </c>
      <c r="D5" s="43">
        <f>B5-C5</f>
        <v>1913.4000000000015</v>
      </c>
      <c r="E5" s="43">
        <f>B5/C5*100</f>
        <v>111.02506482281764</v>
      </c>
    </row>
    <row r="6" spans="1:5" ht="15">
      <c r="A6" s="57" t="s">
        <v>80</v>
      </c>
      <c r="B6" s="58"/>
      <c r="C6" s="58"/>
      <c r="D6" s="58"/>
      <c r="E6" s="46"/>
    </row>
    <row r="7" spans="1:5" ht="19.5" customHeight="1">
      <c r="A7" s="45" t="s">
        <v>81</v>
      </c>
      <c r="B7" s="77">
        <v>20928.9</v>
      </c>
      <c r="C7" s="77">
        <v>18212.5</v>
      </c>
      <c r="D7" s="78">
        <f aca="true" t="shared" si="0" ref="D7:D20">B7-C7</f>
        <v>2716.4000000000015</v>
      </c>
      <c r="E7" s="77">
        <f aca="true" t="shared" si="1" ref="E7:E20">B7/C7*100</f>
        <v>114.91503088538093</v>
      </c>
    </row>
    <row r="8" spans="1:8" ht="30.75" customHeight="1">
      <c r="A8" s="45" t="s">
        <v>82</v>
      </c>
      <c r="B8" s="77">
        <v>18830.5</v>
      </c>
      <c r="C8" s="77">
        <v>16852.9</v>
      </c>
      <c r="D8" s="78">
        <f t="shared" si="0"/>
        <v>1977.5999999999985</v>
      </c>
      <c r="E8" s="77">
        <f t="shared" si="1"/>
        <v>111.73447893240925</v>
      </c>
      <c r="H8" s="30" t="s">
        <v>83</v>
      </c>
    </row>
    <row r="9" spans="1:5" ht="30">
      <c r="A9" s="59" t="s">
        <v>84</v>
      </c>
      <c r="B9" s="77">
        <v>20514.5</v>
      </c>
      <c r="C9" s="77">
        <v>18705.1</v>
      </c>
      <c r="D9" s="78">
        <f t="shared" si="0"/>
        <v>1809.4000000000015</v>
      </c>
      <c r="E9" s="77">
        <f t="shared" si="1"/>
        <v>109.67329765678879</v>
      </c>
    </row>
    <row r="10" spans="1:5" ht="19.5" customHeight="1">
      <c r="A10" s="45" t="s">
        <v>85</v>
      </c>
      <c r="B10" s="77">
        <v>15596.7</v>
      </c>
      <c r="C10" s="77">
        <v>14917.8</v>
      </c>
      <c r="D10" s="78">
        <f t="shared" si="0"/>
        <v>678.9000000000015</v>
      </c>
      <c r="E10" s="77">
        <f t="shared" si="1"/>
        <v>104.55093914652296</v>
      </c>
    </row>
    <row r="11" spans="1:5" ht="20.25" customHeight="1">
      <c r="A11" s="45" t="s">
        <v>86</v>
      </c>
      <c r="B11" s="77">
        <v>17708.6</v>
      </c>
      <c r="C11" s="77">
        <v>17463.6</v>
      </c>
      <c r="D11" s="78">
        <f t="shared" si="0"/>
        <v>245</v>
      </c>
      <c r="E11" s="77">
        <f t="shared" si="1"/>
        <v>101.40291806958474</v>
      </c>
    </row>
    <row r="12" spans="1:5" ht="45">
      <c r="A12" s="45" t="s">
        <v>87</v>
      </c>
      <c r="B12" s="77">
        <v>29858.8</v>
      </c>
      <c r="C12" s="77">
        <v>28295</v>
      </c>
      <c r="D12" s="78">
        <f t="shared" si="0"/>
        <v>1563.7999999999993</v>
      </c>
      <c r="E12" s="77">
        <f t="shared" si="1"/>
        <v>105.52677151440184</v>
      </c>
    </row>
    <row r="13" spans="1:5" ht="18.75" customHeight="1">
      <c r="A13" s="45" t="s">
        <v>119</v>
      </c>
      <c r="B13" s="77">
        <v>15352.8</v>
      </c>
      <c r="C13" s="77">
        <v>15378.2</v>
      </c>
      <c r="D13" s="78">
        <f t="shared" si="0"/>
        <v>-25.400000000001455</v>
      </c>
      <c r="E13" s="77">
        <f t="shared" si="1"/>
        <v>99.83483112457894</v>
      </c>
    </row>
    <row r="14" spans="1:5" ht="30">
      <c r="A14" s="45" t="s">
        <v>120</v>
      </c>
      <c r="B14" s="60">
        <f>УО!B48</f>
        <v>21324.708624708626</v>
      </c>
      <c r="C14" s="60">
        <f>УО!C48</f>
        <v>19872.54021698466</v>
      </c>
      <c r="D14" s="46">
        <f t="shared" si="0"/>
        <v>1452.168407723966</v>
      </c>
      <c r="E14" s="46">
        <f t="shared" si="1"/>
        <v>107.30741209663184</v>
      </c>
    </row>
    <row r="15" spans="1:5" ht="30">
      <c r="A15" s="45" t="s">
        <v>121</v>
      </c>
      <c r="B15" s="60">
        <f>УО!B49</f>
        <v>18898.215733982157</v>
      </c>
      <c r="C15" s="60">
        <f>УО!C49</f>
        <v>18475.260416666668</v>
      </c>
      <c r="D15" s="46">
        <f t="shared" si="0"/>
        <v>422.9553173154891</v>
      </c>
      <c r="E15" s="46">
        <f t="shared" si="1"/>
        <v>102.28930639014936</v>
      </c>
    </row>
    <row r="16" spans="1:5" ht="31.5" customHeight="1">
      <c r="A16" s="45" t="s">
        <v>122</v>
      </c>
      <c r="B16" s="77">
        <v>18194.6</v>
      </c>
      <c r="C16" s="77">
        <v>14993</v>
      </c>
      <c r="D16" s="78">
        <f t="shared" si="0"/>
        <v>3201.5999999999985</v>
      </c>
      <c r="E16" s="77">
        <f t="shared" si="1"/>
        <v>121.35396518375241</v>
      </c>
    </row>
    <row r="17" spans="1:5" ht="15">
      <c r="A17" s="45" t="s">
        <v>123</v>
      </c>
      <c r="B17" s="61">
        <f>здравоох!B23</f>
        <v>39698.85057471265</v>
      </c>
      <c r="C17" s="61">
        <f>здравоох!C23</f>
        <v>31449.616858237547</v>
      </c>
      <c r="D17" s="46">
        <f t="shared" si="0"/>
        <v>8249.2337164751</v>
      </c>
      <c r="E17" s="46">
        <f t="shared" si="1"/>
        <v>126.22999750254316</v>
      </c>
    </row>
    <row r="18" spans="1:5" ht="15">
      <c r="A18" s="45" t="s">
        <v>124</v>
      </c>
      <c r="B18" s="61">
        <f>здравоох!B24</f>
        <v>18524.581005586595</v>
      </c>
      <c r="C18" s="61">
        <f>здравоох!C24</f>
        <v>15081.323877068558</v>
      </c>
      <c r="D18" s="46">
        <f t="shared" si="0"/>
        <v>3443.2571285180366</v>
      </c>
      <c r="E18" s="46">
        <f t="shared" si="1"/>
        <v>122.83126572033622</v>
      </c>
    </row>
    <row r="19" spans="1:5" ht="45">
      <c r="A19" s="45" t="s">
        <v>88</v>
      </c>
      <c r="B19" s="77">
        <v>15144.8</v>
      </c>
      <c r="C19" s="77">
        <v>11854.7</v>
      </c>
      <c r="D19" s="78">
        <f t="shared" si="0"/>
        <v>3290.0999999999985</v>
      </c>
      <c r="E19" s="77">
        <f t="shared" si="1"/>
        <v>127.75354922520181</v>
      </c>
    </row>
    <row r="20" spans="1:5" ht="21" customHeight="1">
      <c r="A20" s="57" t="s">
        <v>89</v>
      </c>
      <c r="B20" s="77">
        <v>17285.3</v>
      </c>
      <c r="C20" s="77">
        <v>12075.4</v>
      </c>
      <c r="D20" s="78">
        <f t="shared" si="0"/>
        <v>5209.9</v>
      </c>
      <c r="E20" s="77">
        <f t="shared" si="1"/>
        <v>143.144740546897</v>
      </c>
    </row>
    <row r="21" spans="2:5" ht="15.75">
      <c r="B21" s="62"/>
      <c r="C21" s="62"/>
      <c r="D21" s="63"/>
      <c r="E21" s="63"/>
    </row>
    <row r="22" spans="1:5" ht="12.75" customHeight="1">
      <c r="A22" s="125" t="s">
        <v>97</v>
      </c>
      <c r="B22" s="125"/>
      <c r="C22" s="62"/>
      <c r="D22" s="63"/>
      <c r="E22" s="63"/>
    </row>
    <row r="23" spans="1:5" ht="30.75" customHeight="1">
      <c r="A23" s="125"/>
      <c r="B23" s="125"/>
      <c r="D23" s="64"/>
      <c r="E23" s="65" t="s">
        <v>98</v>
      </c>
    </row>
    <row r="24" spans="2:5" ht="15.75">
      <c r="B24" s="62"/>
      <c r="C24" s="62"/>
      <c r="D24" s="63"/>
      <c r="E24" s="63"/>
    </row>
    <row r="25" spans="2:5" ht="15.75">
      <c r="B25" s="62"/>
      <c r="C25" s="62"/>
      <c r="D25" s="63"/>
      <c r="E25" s="63"/>
    </row>
    <row r="26" spans="2:5" ht="15.75">
      <c r="B26" s="62"/>
      <c r="C26" s="62"/>
      <c r="D26" s="63"/>
      <c r="E26" s="63"/>
    </row>
    <row r="27" spans="2:5" ht="15.75">
      <c r="B27" s="62"/>
      <c r="C27" s="62"/>
      <c r="D27" s="63"/>
      <c r="E27" s="63"/>
    </row>
    <row r="28" spans="2:5" ht="15.75">
      <c r="B28" s="66"/>
      <c r="C28" s="66"/>
      <c r="D28" s="67"/>
      <c r="E28" s="67"/>
    </row>
    <row r="29" spans="2:5" ht="15.75">
      <c r="B29" s="66"/>
      <c r="C29" s="66"/>
      <c r="D29" s="67"/>
      <c r="E29" s="67"/>
    </row>
    <row r="30" spans="2:5" ht="15.75">
      <c r="B30" s="66"/>
      <c r="C30" s="66"/>
      <c r="D30" s="67"/>
      <c r="E30" s="67"/>
    </row>
    <row r="31" spans="2:5" ht="15.75">
      <c r="B31" s="66"/>
      <c r="C31" s="66"/>
      <c r="D31" s="67"/>
      <c r="E31" s="67"/>
    </row>
    <row r="32" spans="2:5" ht="15.75">
      <c r="B32" s="66"/>
      <c r="C32" s="66"/>
      <c r="D32" s="67"/>
      <c r="E32" s="67"/>
    </row>
    <row r="33" spans="2:5" ht="15.75">
      <c r="B33" s="66"/>
      <c r="C33" s="66"/>
      <c r="D33" s="67"/>
      <c r="E33" s="67"/>
    </row>
    <row r="34" spans="2:5" ht="15.75">
      <c r="B34" s="66"/>
      <c r="C34" s="66"/>
      <c r="D34" s="67"/>
      <c r="E34" s="67"/>
    </row>
    <row r="35" spans="2:5" ht="15.75">
      <c r="B35" s="66"/>
      <c r="C35" s="66"/>
      <c r="D35" s="67"/>
      <c r="E35" s="67"/>
    </row>
    <row r="36" spans="2:5" ht="15.75">
      <c r="B36" s="66"/>
      <c r="C36" s="66"/>
      <c r="D36" s="67"/>
      <c r="E36" s="67"/>
    </row>
    <row r="37" spans="2:5" ht="15.75">
      <c r="B37" s="66"/>
      <c r="C37" s="66"/>
      <c r="D37" s="67"/>
      <c r="E37" s="67"/>
    </row>
    <row r="38" spans="2:5" ht="15.75">
      <c r="B38" s="66"/>
      <c r="C38" s="66"/>
      <c r="D38" s="67"/>
      <c r="E38" s="67"/>
    </row>
    <row r="39" spans="2:5" ht="15.75">
      <c r="B39" s="66"/>
      <c r="C39" s="66"/>
      <c r="D39" s="67"/>
      <c r="E39" s="67"/>
    </row>
    <row r="40" spans="2:5" ht="15.75">
      <c r="B40" s="66"/>
      <c r="C40" s="66"/>
      <c r="D40" s="67"/>
      <c r="E40" s="67"/>
    </row>
    <row r="41" spans="2:5" ht="15.75">
      <c r="B41" s="66"/>
      <c r="C41" s="66"/>
      <c r="D41" s="67"/>
      <c r="E41" s="67"/>
    </row>
    <row r="42" spans="2:3" ht="12.75">
      <c r="B42" s="68"/>
      <c r="C42" s="68"/>
    </row>
    <row r="43" spans="2:3" ht="12.75">
      <c r="B43" s="68"/>
      <c r="C43" s="68"/>
    </row>
    <row r="44" spans="2:3" ht="12.75">
      <c r="B44" s="68"/>
      <c r="C44" s="68"/>
    </row>
    <row r="45" spans="2:3" ht="12.75">
      <c r="B45" s="68"/>
      <c r="C45" s="68"/>
    </row>
  </sheetData>
  <sheetProtection selectLockedCells="1" selectUnlockedCells="1"/>
  <mergeCells count="2">
    <mergeCell ref="A1:E2"/>
    <mergeCell ref="A22:B23"/>
  </mergeCells>
  <printOptions/>
  <pageMargins left="0.7201388888888889" right="0.4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ОЭ УЭП (специалист)</dc:creator>
  <cp:keywords/>
  <dc:description/>
  <cp:lastModifiedBy>ОЭ УЭП (специалист)</cp:lastModifiedBy>
  <cp:lastPrinted>2014-10-28T10:08:53Z</cp:lastPrinted>
  <dcterms:created xsi:type="dcterms:W3CDTF">2014-03-21T05:04:52Z</dcterms:created>
  <dcterms:modified xsi:type="dcterms:W3CDTF">2015-02-05T11:01:32Z</dcterms:modified>
  <cp:category/>
  <cp:version/>
  <cp:contentType/>
  <cp:contentStatus/>
</cp:coreProperties>
</file>